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AAA ENTREGA 4TO TRIMESTRE 2024\Buzon\Vl.1.7. Información Adicional\"/>
    </mc:Choice>
  </mc:AlternateContent>
  <bookViews>
    <workbookView xWindow="0" yWindow="0" windowWidth="8610" windowHeight="6225" firstSheet="1" activeTab="1"/>
  </bookViews>
  <sheets>
    <sheet name="Presupuesto de Egresos 2024" sheetId="1" r:id="rId1"/>
    <sheet name="Presupuesto de Egresos 2025" sheetId="3" r:id="rId2"/>
    <sheet name="Hoja de Calculo P.E. 2025" sheetId="4" r:id="rId3"/>
    <sheet name="PROPUESTA DE INGRESOS MENSUALES" sheetId="6" r:id="rId4"/>
  </sheets>
  <calcPr calcId="152511"/>
</workbook>
</file>

<file path=xl/calcChain.xml><?xml version="1.0" encoding="utf-8"?>
<calcChain xmlns="http://schemas.openxmlformats.org/spreadsheetml/2006/main">
  <c r="D30" i="6" l="1"/>
  <c r="D37" i="6" s="1"/>
  <c r="E30" i="6"/>
  <c r="E37" i="6" s="1"/>
  <c r="F30" i="6"/>
  <c r="F37" i="6" s="1"/>
  <c r="G30" i="6"/>
  <c r="G37" i="6" s="1"/>
  <c r="H30" i="6"/>
  <c r="H37" i="6" s="1"/>
  <c r="I30" i="6"/>
  <c r="I37" i="6" s="1"/>
  <c r="J30" i="6"/>
  <c r="J37" i="6" s="1"/>
  <c r="K30" i="6"/>
  <c r="K37" i="6" s="1"/>
  <c r="L30" i="6"/>
  <c r="L37" i="6" s="1"/>
  <c r="M30" i="6"/>
  <c r="M37" i="6" s="1"/>
  <c r="N30" i="6"/>
  <c r="N37" i="6" s="1"/>
  <c r="C30" i="6"/>
  <c r="C37" i="6" s="1"/>
  <c r="B33" i="6"/>
  <c r="B32" i="6"/>
  <c r="B25" i="6" l="1"/>
  <c r="B20" i="6"/>
  <c r="B30" i="6"/>
  <c r="B15" i="6"/>
  <c r="B10" i="6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5" i="4"/>
  <c r="Y38" i="4"/>
  <c r="K40" i="4"/>
  <c r="K11" i="4"/>
  <c r="Q32" i="3"/>
  <c r="Z38" i="4"/>
  <c r="Z44" i="4" s="1"/>
  <c r="B37" i="6" l="1"/>
  <c r="K42" i="4"/>
  <c r="N38" i="4"/>
  <c r="N44" i="4" s="1"/>
  <c r="O38" i="4"/>
  <c r="O44" i="4" s="1"/>
  <c r="P38" i="4"/>
  <c r="P44" i="4" s="1"/>
  <c r="Q38" i="4"/>
  <c r="Q44" i="4" s="1"/>
  <c r="R38" i="4"/>
  <c r="R44" i="4" s="1"/>
  <c r="S38" i="4"/>
  <c r="S44" i="4" s="1"/>
  <c r="T38" i="4"/>
  <c r="T44" i="4" s="1"/>
  <c r="U38" i="4"/>
  <c r="U44" i="4" s="1"/>
  <c r="V38" i="4"/>
  <c r="V44" i="4" s="1"/>
  <c r="W38" i="4"/>
  <c r="W44" i="4" s="1"/>
  <c r="X38" i="4"/>
  <c r="X44" i="4" s="1"/>
  <c r="M38" i="4"/>
  <c r="M44" i="4" s="1"/>
  <c r="K37" i="4"/>
  <c r="K7" i="4"/>
  <c r="K8" i="4"/>
  <c r="K9" i="4"/>
  <c r="K10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6" i="4"/>
  <c r="K5" i="4"/>
  <c r="T112" i="3"/>
  <c r="U112" i="3"/>
  <c r="T86" i="3"/>
  <c r="T88" i="3"/>
  <c r="T85" i="3" s="1"/>
  <c r="T12" i="1"/>
  <c r="V127" i="3"/>
  <c r="V126" i="3" s="1"/>
  <c r="V125" i="3" s="1"/>
  <c r="V124" i="3" s="1"/>
  <c r="V128" i="3" s="1"/>
  <c r="V130" i="3" s="1"/>
  <c r="T126" i="3"/>
  <c r="Q126" i="3"/>
  <c r="T125" i="3"/>
  <c r="R125" i="3"/>
  <c r="T124" i="3"/>
  <c r="T128" i="3" s="1"/>
  <c r="T130" i="3" s="1"/>
  <c r="S124" i="3"/>
  <c r="S128" i="3" s="1"/>
  <c r="S130" i="3" s="1"/>
  <c r="V118" i="3"/>
  <c r="V117" i="3" s="1"/>
  <c r="V116" i="3" s="1"/>
  <c r="V115" i="3" s="1"/>
  <c r="T117" i="3"/>
  <c r="Q117" i="3"/>
  <c r="T116" i="3"/>
  <c r="R116" i="3"/>
  <c r="S115" i="3" s="1"/>
  <c r="S119" i="3" s="1"/>
  <c r="S121" i="3" s="1"/>
  <c r="T115" i="3"/>
  <c r="T119" i="3" s="1"/>
  <c r="T121" i="3" s="1"/>
  <c r="T132" i="3" s="1"/>
  <c r="V107" i="3"/>
  <c r="V106" i="3" s="1"/>
  <c r="V105" i="3" s="1"/>
  <c r="T106" i="3"/>
  <c r="Q106" i="3"/>
  <c r="T105" i="3"/>
  <c r="R105" i="3"/>
  <c r="V104" i="3"/>
  <c r="V103" i="3" s="1"/>
  <c r="V102" i="3" s="1"/>
  <c r="T103" i="3"/>
  <c r="Q103" i="3"/>
  <c r="R102" i="3" s="1"/>
  <c r="T102" i="3"/>
  <c r="V101" i="3"/>
  <c r="V100" i="3" s="1"/>
  <c r="T100" i="3"/>
  <c r="Q100" i="3"/>
  <c r="V99" i="3"/>
  <c r="V98" i="3" s="1"/>
  <c r="T98" i="3"/>
  <c r="Q98" i="3"/>
  <c r="R97" i="3" s="1"/>
  <c r="T97" i="3"/>
  <c r="V96" i="3"/>
  <c r="V95" i="3" s="1"/>
  <c r="T95" i="3"/>
  <c r="Q95" i="3"/>
  <c r="V94" i="3"/>
  <c r="V93" i="3" s="1"/>
  <c r="V92" i="3" s="1"/>
  <c r="T93" i="3"/>
  <c r="Q93" i="3"/>
  <c r="R92" i="3" s="1"/>
  <c r="V89" i="3"/>
  <c r="V88" i="3" s="1"/>
  <c r="Q88" i="3"/>
  <c r="V87" i="3"/>
  <c r="V86" i="3" s="1"/>
  <c r="Q86" i="3"/>
  <c r="R85" i="3" s="1"/>
  <c r="V84" i="3"/>
  <c r="V83" i="3"/>
  <c r="V82" i="3"/>
  <c r="V81" i="3" s="1"/>
  <c r="V80" i="3" s="1"/>
  <c r="T81" i="3"/>
  <c r="Q81" i="3"/>
  <c r="R80" i="3" s="1"/>
  <c r="T80" i="3"/>
  <c r="V76" i="3"/>
  <c r="V75" i="3" s="1"/>
  <c r="V74" i="3" s="1"/>
  <c r="T75" i="3"/>
  <c r="Q75" i="3"/>
  <c r="R74" i="3" s="1"/>
  <c r="T74" i="3"/>
  <c r="V73" i="3"/>
  <c r="V72" i="3" s="1"/>
  <c r="V71" i="3" s="1"/>
  <c r="T72" i="3"/>
  <c r="T71" i="3" s="1"/>
  <c r="Q72" i="3"/>
  <c r="R71" i="3" s="1"/>
  <c r="V70" i="3"/>
  <c r="V69" i="3" s="1"/>
  <c r="V68" i="3" s="1"/>
  <c r="T69" i="3"/>
  <c r="Q69" i="3"/>
  <c r="R68" i="3" s="1"/>
  <c r="T68" i="3"/>
  <c r="V67" i="3"/>
  <c r="V66" i="3" s="1"/>
  <c r="T66" i="3"/>
  <c r="Q66" i="3"/>
  <c r="V65" i="3"/>
  <c r="V64" i="3" s="1"/>
  <c r="T64" i="3"/>
  <c r="Q64" i="3"/>
  <c r="V63" i="3"/>
  <c r="V62" i="3" s="1"/>
  <c r="T62" i="3"/>
  <c r="Q62" i="3"/>
  <c r="V61" i="3"/>
  <c r="V60" i="3" s="1"/>
  <c r="T60" i="3"/>
  <c r="Q60" i="3"/>
  <c r="V58" i="3"/>
  <c r="V57" i="3" s="1"/>
  <c r="V56" i="3" s="1"/>
  <c r="T57" i="3"/>
  <c r="Q57" i="3"/>
  <c r="R56" i="3" s="1"/>
  <c r="T56" i="3"/>
  <c r="V53" i="3"/>
  <c r="V52" i="3" s="1"/>
  <c r="T52" i="3"/>
  <c r="Q52" i="3"/>
  <c r="V51" i="3"/>
  <c r="V50" i="3" s="1"/>
  <c r="T50" i="3"/>
  <c r="Q50" i="3"/>
  <c r="T49" i="3"/>
  <c r="V48" i="3"/>
  <c r="V47" i="3" s="1"/>
  <c r="V46" i="3" s="1"/>
  <c r="T47" i="3"/>
  <c r="T46" i="3" s="1"/>
  <c r="Q47" i="3"/>
  <c r="R46" i="3" s="1"/>
  <c r="V45" i="3"/>
  <c r="V44" i="3" s="1"/>
  <c r="V43" i="3" s="1"/>
  <c r="T44" i="3"/>
  <c r="Q44" i="3"/>
  <c r="R43" i="3" s="1"/>
  <c r="T43" i="3"/>
  <c r="V42" i="3"/>
  <c r="V41" i="3" s="1"/>
  <c r="V40" i="3" s="1"/>
  <c r="T41" i="3"/>
  <c r="T40" i="3" s="1"/>
  <c r="Q41" i="3"/>
  <c r="R40" i="3" s="1"/>
  <c r="V38" i="3"/>
  <c r="V37" i="3" s="1"/>
  <c r="V36" i="3" s="1"/>
  <c r="T37" i="3"/>
  <c r="Q37" i="3"/>
  <c r="R36" i="3" s="1"/>
  <c r="T36" i="3"/>
  <c r="V35" i="3"/>
  <c r="V34" i="3" s="1"/>
  <c r="T34" i="3"/>
  <c r="Q34" i="3"/>
  <c r="V33" i="3"/>
  <c r="V32" i="3" s="1"/>
  <c r="T32" i="3"/>
  <c r="V31" i="3"/>
  <c r="V30" i="3" s="1"/>
  <c r="T30" i="3"/>
  <c r="Q30" i="3"/>
  <c r="V29" i="3"/>
  <c r="V28" i="3" s="1"/>
  <c r="T28" i="3"/>
  <c r="Q28" i="3"/>
  <c r="V22" i="3"/>
  <c r="V21" i="3" s="1"/>
  <c r="V20" i="3" s="1"/>
  <c r="V19" i="3" s="1"/>
  <c r="T21" i="3"/>
  <c r="Q21" i="3"/>
  <c r="R20" i="3" s="1"/>
  <c r="S19" i="3" s="1"/>
  <c r="T20" i="3"/>
  <c r="T19" i="3" s="1"/>
  <c r="V18" i="3"/>
  <c r="V17" i="3" s="1"/>
  <c r="V16" i="3" s="1"/>
  <c r="T17" i="3"/>
  <c r="Q17" i="3"/>
  <c r="R16" i="3" s="1"/>
  <c r="T16" i="3"/>
  <c r="V15" i="3"/>
  <c r="V14" i="3" s="1"/>
  <c r="V13" i="3" s="1"/>
  <c r="T14" i="3"/>
  <c r="T13" i="3" s="1"/>
  <c r="T12" i="3" s="1"/>
  <c r="Q14" i="3"/>
  <c r="R13" i="3" s="1"/>
  <c r="V11" i="3"/>
  <c r="V10" i="3" s="1"/>
  <c r="V9" i="3" s="1"/>
  <c r="V8" i="3" s="1"/>
  <c r="T10" i="3"/>
  <c r="Q10" i="3"/>
  <c r="R9" i="3" s="1"/>
  <c r="S8" i="3" s="1"/>
  <c r="T9" i="3"/>
  <c r="T8" i="3" s="1"/>
  <c r="V127" i="1"/>
  <c r="V126" i="1" s="1"/>
  <c r="V125" i="1" s="1"/>
  <c r="V124" i="1" s="1"/>
  <c r="V128" i="1" s="1"/>
  <c r="V130" i="1" s="1"/>
  <c r="T125" i="1"/>
  <c r="T124" i="1" s="1"/>
  <c r="T128" i="1" s="1"/>
  <c r="T130" i="1" s="1"/>
  <c r="T126" i="1"/>
  <c r="V121" i="1"/>
  <c r="V132" i="1" s="1"/>
  <c r="V118" i="1"/>
  <c r="V117" i="1" s="1"/>
  <c r="V116" i="1" s="1"/>
  <c r="V115" i="1" s="1"/>
  <c r="T116" i="1"/>
  <c r="T115" i="1" s="1"/>
  <c r="T119" i="1" s="1"/>
  <c r="T121" i="1" s="1"/>
  <c r="T132" i="1" s="1"/>
  <c r="T117" i="1"/>
  <c r="V107" i="1"/>
  <c r="V106" i="1" s="1"/>
  <c r="V105" i="1" s="1"/>
  <c r="V104" i="1"/>
  <c r="V103" i="1" s="1"/>
  <c r="V102" i="1" s="1"/>
  <c r="V101" i="1"/>
  <c r="V100" i="1" s="1"/>
  <c r="V99" i="1"/>
  <c r="V98" i="1" s="1"/>
  <c r="V96" i="1"/>
  <c r="V95" i="1" s="1"/>
  <c r="V94" i="1"/>
  <c r="V93" i="1" s="1"/>
  <c r="T106" i="1"/>
  <c r="T105" i="1" s="1"/>
  <c r="T103" i="1"/>
  <c r="T102" i="1" s="1"/>
  <c r="T100" i="1"/>
  <c r="T98" i="1"/>
  <c r="T95" i="1"/>
  <c r="T93" i="1"/>
  <c r="V89" i="1"/>
  <c r="V88" i="1" s="1"/>
  <c r="V87" i="1"/>
  <c r="V86" i="1" s="1"/>
  <c r="V84" i="1"/>
  <c r="V83" i="1"/>
  <c r="V82" i="1"/>
  <c r="V81" i="1" s="1"/>
  <c r="V80" i="1" s="1"/>
  <c r="T88" i="1"/>
  <c r="T86" i="1"/>
  <c r="T85" i="1" s="1"/>
  <c r="T81" i="1"/>
  <c r="T80" i="1" s="1"/>
  <c r="V75" i="1"/>
  <c r="V74" i="1" s="1"/>
  <c r="V76" i="1"/>
  <c r="T72" i="1"/>
  <c r="T71" i="1" s="1"/>
  <c r="T69" i="1"/>
  <c r="T68" i="1" s="1"/>
  <c r="T74" i="1"/>
  <c r="T75" i="1"/>
  <c r="V73" i="1"/>
  <c r="V72" i="1" s="1"/>
  <c r="V71" i="1" s="1"/>
  <c r="V70" i="1"/>
  <c r="V69" i="1" s="1"/>
  <c r="V68" i="1" s="1"/>
  <c r="V67" i="1"/>
  <c r="V66" i="1" s="1"/>
  <c r="V65" i="1"/>
  <c r="V64" i="1" s="1"/>
  <c r="V63" i="1"/>
  <c r="V62" i="1" s="1"/>
  <c r="V61" i="1"/>
  <c r="V60" i="1" s="1"/>
  <c r="T66" i="1"/>
  <c r="T64" i="1"/>
  <c r="T62" i="1"/>
  <c r="T60" i="1"/>
  <c r="V58" i="1"/>
  <c r="V57" i="1" s="1"/>
  <c r="V56" i="1" s="1"/>
  <c r="T57" i="1"/>
  <c r="T56" i="1" s="1"/>
  <c r="V53" i="1"/>
  <c r="V52" i="1" s="1"/>
  <c r="V51" i="1"/>
  <c r="V50" i="1" s="1"/>
  <c r="T52" i="1"/>
  <c r="T49" i="1" s="1"/>
  <c r="T50" i="1"/>
  <c r="V48" i="1"/>
  <c r="V47" i="1" s="1"/>
  <c r="V46" i="1" s="1"/>
  <c r="T47" i="1"/>
  <c r="T46" i="1" s="1"/>
  <c r="V44" i="1"/>
  <c r="V43" i="1" s="1"/>
  <c r="V45" i="1"/>
  <c r="T43" i="1"/>
  <c r="T44" i="1"/>
  <c r="V42" i="1"/>
  <c r="V41" i="1" s="1"/>
  <c r="V40" i="1" s="1"/>
  <c r="T41" i="1"/>
  <c r="T40" i="1" s="1"/>
  <c r="V37" i="1"/>
  <c r="V36" i="1" s="1"/>
  <c r="V38" i="1"/>
  <c r="T36" i="1"/>
  <c r="T37" i="1"/>
  <c r="V27" i="1"/>
  <c r="V35" i="1"/>
  <c r="V33" i="1"/>
  <c r="V31" i="1"/>
  <c r="V29" i="1"/>
  <c r="T34" i="1"/>
  <c r="T32" i="1"/>
  <c r="T30" i="1"/>
  <c r="T28" i="1"/>
  <c r="T27" i="1" s="1"/>
  <c r="T26" i="1" s="1"/>
  <c r="T21" i="1"/>
  <c r="T20" i="1" s="1"/>
  <c r="T19" i="1" s="1"/>
  <c r="V22" i="1"/>
  <c r="V21" i="1" s="1"/>
  <c r="V20" i="1" s="1"/>
  <c r="V19" i="1" s="1"/>
  <c r="T17" i="1"/>
  <c r="T16" i="1" s="1"/>
  <c r="T14" i="1"/>
  <c r="T13" i="1" s="1"/>
  <c r="V18" i="1"/>
  <c r="V17" i="1" s="1"/>
  <c r="V16" i="1" s="1"/>
  <c r="V14" i="1"/>
  <c r="V13" i="1" s="1"/>
  <c r="V15" i="1"/>
  <c r="V10" i="1"/>
  <c r="V9" i="1" s="1"/>
  <c r="V8" i="1" s="1"/>
  <c r="V11" i="1"/>
  <c r="T8" i="1"/>
  <c r="T23" i="1" s="1"/>
  <c r="T10" i="1"/>
  <c r="T9" i="1" s="1"/>
  <c r="Q126" i="1"/>
  <c r="R125" i="1" s="1"/>
  <c r="S124" i="1" s="1"/>
  <c r="S128" i="1" s="1"/>
  <c r="S130" i="1" s="1"/>
  <c r="Q117" i="1"/>
  <c r="R116" i="1" s="1"/>
  <c r="S115" i="1" s="1"/>
  <c r="S119" i="1" s="1"/>
  <c r="S121" i="1" s="1"/>
  <c r="Q106" i="1"/>
  <c r="R105" i="1" s="1"/>
  <c r="Q103" i="1"/>
  <c r="R102" i="1" s="1"/>
  <c r="Q100" i="1"/>
  <c r="Q98" i="1"/>
  <c r="Q93" i="1"/>
  <c r="Q95" i="1"/>
  <c r="Q88" i="1"/>
  <c r="Q86" i="1"/>
  <c r="Q81" i="1"/>
  <c r="R80" i="1" s="1"/>
  <c r="Q75" i="1"/>
  <c r="R74" i="1" s="1"/>
  <c r="Q72" i="1"/>
  <c r="R71" i="1" s="1"/>
  <c r="Q69" i="1"/>
  <c r="R68" i="1" s="1"/>
  <c r="Q66" i="1"/>
  <c r="Q64" i="1"/>
  <c r="Q62" i="1"/>
  <c r="Q60" i="1"/>
  <c r="Q57" i="1"/>
  <c r="R56" i="1" s="1"/>
  <c r="Q37" i="1"/>
  <c r="R36" i="1" s="1"/>
  <c r="Q50" i="1"/>
  <c r="Q52" i="1"/>
  <c r="Q47" i="1"/>
  <c r="R46" i="1" s="1"/>
  <c r="Q44" i="1"/>
  <c r="R43" i="1" s="1"/>
  <c r="Q41" i="1"/>
  <c r="R40" i="1" s="1"/>
  <c r="V119" i="3" l="1"/>
  <c r="V121" i="3" s="1"/>
  <c r="S79" i="3"/>
  <c r="R49" i="3"/>
  <c r="R27" i="3"/>
  <c r="S26" i="3" s="1"/>
  <c r="K38" i="4"/>
  <c r="K44" i="4" s="1"/>
  <c r="T92" i="3"/>
  <c r="T91" i="3" s="1"/>
  <c r="V97" i="3"/>
  <c r="S91" i="3"/>
  <c r="V91" i="3"/>
  <c r="T59" i="3"/>
  <c r="V27" i="3"/>
  <c r="T27" i="3"/>
  <c r="T26" i="3" s="1"/>
  <c r="R59" i="3"/>
  <c r="S55" i="3" s="1"/>
  <c r="V49" i="3"/>
  <c r="T23" i="3"/>
  <c r="V12" i="3"/>
  <c r="V23" i="3" s="1"/>
  <c r="S12" i="3"/>
  <c r="S23" i="3" s="1"/>
  <c r="T55" i="3"/>
  <c r="V59" i="3"/>
  <c r="V55" i="3" s="1"/>
  <c r="T79" i="3"/>
  <c r="V85" i="3"/>
  <c r="V79" i="3" s="1"/>
  <c r="R85" i="1"/>
  <c r="R97" i="1"/>
  <c r="S91" i="1" s="1"/>
  <c r="T59" i="1"/>
  <c r="T92" i="1"/>
  <c r="T91" i="1" s="1"/>
  <c r="T97" i="1"/>
  <c r="V97" i="1"/>
  <c r="V59" i="1"/>
  <c r="V92" i="1"/>
  <c r="S79" i="1"/>
  <c r="V55" i="1"/>
  <c r="R59" i="1"/>
  <c r="S55" i="1" s="1"/>
  <c r="R92" i="1"/>
  <c r="V49" i="1"/>
  <c r="V26" i="1" s="1"/>
  <c r="V12" i="1"/>
  <c r="V23" i="1" s="1"/>
  <c r="T55" i="1"/>
  <c r="T79" i="1"/>
  <c r="V85" i="1"/>
  <c r="V79" i="1" s="1"/>
  <c r="V91" i="1"/>
  <c r="R49" i="1"/>
  <c r="Q34" i="1"/>
  <c r="Q30" i="1"/>
  <c r="Q32" i="1"/>
  <c r="Q28" i="1"/>
  <c r="Q21" i="1"/>
  <c r="R20" i="1" s="1"/>
  <c r="S19" i="1" s="1"/>
  <c r="Q17" i="1"/>
  <c r="R16" i="1" s="1"/>
  <c r="Q14" i="1"/>
  <c r="R13" i="1" s="1"/>
  <c r="S12" i="1" s="1"/>
  <c r="Q10" i="1"/>
  <c r="R9" i="1" s="1"/>
  <c r="S8" i="1" s="1"/>
  <c r="V26" i="3" l="1"/>
  <c r="S108" i="3"/>
  <c r="S112" i="3" s="1"/>
  <c r="S132" i="3" s="1"/>
  <c r="V108" i="3"/>
  <c r="V112" i="3" s="1"/>
  <c r="V132" i="3" s="1"/>
  <c r="T108" i="3"/>
  <c r="V108" i="1"/>
  <c r="T108" i="1"/>
  <c r="R27" i="1"/>
  <c r="S26" i="1" s="1"/>
  <c r="S108" i="1" s="1"/>
  <c r="S23" i="1"/>
  <c r="S112" i="1" l="1"/>
  <c r="S132" i="1" s="1"/>
</calcChain>
</file>

<file path=xl/sharedStrings.xml><?xml version="1.0" encoding="utf-8"?>
<sst xmlns="http://schemas.openxmlformats.org/spreadsheetml/2006/main" count="598" uniqueCount="246">
  <si>
    <t>DIF Municipal de Huichapan, Hidalgo</t>
  </si>
  <si>
    <t>Hidalgo</t>
  </si>
  <si>
    <t xml:space="preserve">                Proyecto / Proceso
O b j e t o    d e l    G a s t o</t>
  </si>
  <si>
    <t>Aprobado</t>
  </si>
  <si>
    <t>Ampliaciones / (Reducciones)</t>
  </si>
  <si>
    <t>Presupuesto Vigente</t>
  </si>
  <si>
    <t>A01</t>
  </si>
  <si>
    <t>APOYO A LA POBLACIÓN VULNERABLE</t>
  </si>
  <si>
    <t>141</t>
  </si>
  <si>
    <t>RECURSOS PROPIOS</t>
  </si>
  <si>
    <t>100000</t>
  </si>
  <si>
    <t>SERVICIOS PERSONALES</t>
  </si>
  <si>
    <t>120000</t>
  </si>
  <si>
    <t>Remuneraciones al personal de carácter transitorio</t>
  </si>
  <si>
    <t>122000</t>
  </si>
  <si>
    <t xml:space="preserve">  Sueldos base al personal eventual</t>
  </si>
  <si>
    <t>122001</t>
  </si>
  <si>
    <t xml:space="preserve">  PAGO DE SUELDOS AL PERSONAL EVENTUAL</t>
  </si>
  <si>
    <t>200000</t>
  </si>
  <si>
    <t>MATERIALES Y SUMINISTROS</t>
  </si>
  <si>
    <t>230000</t>
  </si>
  <si>
    <t>Materias primas y materiales de producción y comercialización</t>
  </si>
  <si>
    <t>238000</t>
  </si>
  <si>
    <t xml:space="preserve">  Mercancías adquiridas para su comercialización</t>
  </si>
  <si>
    <t>238001</t>
  </si>
  <si>
    <t xml:space="preserve">  PAGO POR DESAYUNOS ESCOLARES</t>
  </si>
  <si>
    <t>290000</t>
  </si>
  <si>
    <t>Herramientas, refacciones y accesorios menores</t>
  </si>
  <si>
    <t>296000</t>
  </si>
  <si>
    <t xml:space="preserve">  Refacciones y accesorios menores de equipo de transporte</t>
  </si>
  <si>
    <t>296001</t>
  </si>
  <si>
    <t xml:space="preserve">  PAGO POR REFACCIONES MENORES DE EQUIPO DE TRANSPORTE</t>
  </si>
  <si>
    <t>300000</t>
  </si>
  <si>
    <t>SERVICIOS GENERALES</t>
  </si>
  <si>
    <t>350000</t>
  </si>
  <si>
    <t>Servicios de instalación, reparación, mantenimiento y conservación</t>
  </si>
  <si>
    <t>355000</t>
  </si>
  <si>
    <t xml:space="preserve">  Reparación y mantenimiento de equipo de transporte</t>
  </si>
  <si>
    <t>355001</t>
  </si>
  <si>
    <t xml:space="preserve">  PAGO POR REPARACIÓN Y MANTENIMIENTO DE EQUIPO DE TRANSPORTE</t>
  </si>
  <si>
    <t xml:space="preserve">  RECURSOS PROPIOS</t>
  </si>
  <si>
    <t>171</t>
  </si>
  <si>
    <t>TRANSFERENCIAS DEL GOBIERNO MUNICIPAL</t>
  </si>
  <si>
    <t>210000</t>
  </si>
  <si>
    <t>Materiales de administración, emisión de documentos y artículos oficiales</t>
  </si>
  <si>
    <t>211000</t>
  </si>
  <si>
    <t xml:space="preserve">  Materiales, útiles y equipos menores de oficina</t>
  </si>
  <si>
    <t>211001</t>
  </si>
  <si>
    <t xml:space="preserve">  PAGO DE MATERIAL DE OFICINA</t>
  </si>
  <si>
    <t>212000</t>
  </si>
  <si>
    <t xml:space="preserve">  Materiales y útiles de impresión y reproducción</t>
  </si>
  <si>
    <t>212001</t>
  </si>
  <si>
    <t xml:space="preserve">  PAGO DE MATERIALES Y ÙTILES DE IMPRESIÒN Y REPRODUCCIÒN</t>
  </si>
  <si>
    <t>215000</t>
  </si>
  <si>
    <t xml:space="preserve">  Material impreso e información digital</t>
  </si>
  <si>
    <t>215001</t>
  </si>
  <si>
    <t xml:space="preserve">  PAGO DE MATERIAL IMPRESO E INFORMACIÒN DIGITAL</t>
  </si>
  <si>
    <t>216000</t>
  </si>
  <si>
    <t xml:space="preserve">  Material de limpieza</t>
  </si>
  <si>
    <t>216001</t>
  </si>
  <si>
    <t xml:space="preserve">  PAGO POR MATERIAL DE LIMPIEZA</t>
  </si>
  <si>
    <t>220000</t>
  </si>
  <si>
    <t>Alimentos y utensilios</t>
  </si>
  <si>
    <t>221000</t>
  </si>
  <si>
    <t xml:space="preserve">  Productos alimenticios para personas</t>
  </si>
  <si>
    <t>221001</t>
  </si>
  <si>
    <t xml:space="preserve">  PAGO POR ALIMENTACIÓN DE PERSONAS</t>
  </si>
  <si>
    <t>238002</t>
  </si>
  <si>
    <t xml:space="preserve">  PAGO POR DOTACION ALIMENTARIA PARA ADULTOS MAYORES</t>
  </si>
  <si>
    <t>260000</t>
  </si>
  <si>
    <t>Combustibles, lubricantes y aditivos</t>
  </si>
  <si>
    <t>261000</t>
  </si>
  <si>
    <t xml:space="preserve">  Combustibles, lubricantes y aditivos</t>
  </si>
  <si>
    <t>261001</t>
  </si>
  <si>
    <t xml:space="preserve">  PAGO DE COMBUSTIBLES Y LUBRICANTES</t>
  </si>
  <si>
    <t>270000</t>
  </si>
  <si>
    <t>Vestuario, blancos, prendas de protección y artículos deportivos</t>
  </si>
  <si>
    <t>271000</t>
  </si>
  <si>
    <t xml:space="preserve">  Vestuario y uniformes</t>
  </si>
  <si>
    <t>271001</t>
  </si>
  <si>
    <t xml:space="preserve">  PAGO DE VESTUARIO Y UNIFORMES</t>
  </si>
  <si>
    <t>291000</t>
  </si>
  <si>
    <t xml:space="preserve">  Herramientas menores</t>
  </si>
  <si>
    <t>291001</t>
  </si>
  <si>
    <t xml:space="preserve">  PAGO POR HERRAMIENTAS MENORES</t>
  </si>
  <si>
    <t>310000</t>
  </si>
  <si>
    <t>Servicios básicos</t>
  </si>
  <si>
    <t>314000</t>
  </si>
  <si>
    <t xml:space="preserve">  Telefonía tradicional</t>
  </si>
  <si>
    <t>314001</t>
  </si>
  <si>
    <t xml:space="preserve">  PAGO POR SERVICIO TELEFÓNICO TRADICIONAL</t>
  </si>
  <si>
    <t>351000</t>
  </si>
  <si>
    <t xml:space="preserve">  Conservación y mantenimiento menor de inmuebles</t>
  </si>
  <si>
    <t>351001</t>
  </si>
  <si>
    <t xml:space="preserve">  PAGO POR CONSERVACIÓN Y MANTENIMIENTO MENOR DE INMUEBLES</t>
  </si>
  <si>
    <t>352000</t>
  </si>
  <si>
    <t xml:space="preserve">  Instalación, reparación y mantenimiento de mobiliario y equipo de administración, educacional  y recreativo</t>
  </si>
  <si>
    <t>352001</t>
  </si>
  <si>
    <t xml:space="preserve">  PAGO POR MANTENIMIENTO DE MOBILIARIO Y EQUIPO DE ADMINISTRACIÓN</t>
  </si>
  <si>
    <t>359000</t>
  </si>
  <si>
    <t xml:space="preserve">  Servicios de jardinería y fumigación</t>
  </si>
  <si>
    <t>359002</t>
  </si>
  <si>
    <t xml:space="preserve">  SERVICIOS DE FUMIGACIÓN</t>
  </si>
  <si>
    <t>370000</t>
  </si>
  <si>
    <t>Servicios de traslado y viáticos</t>
  </si>
  <si>
    <t>375000</t>
  </si>
  <si>
    <t xml:space="preserve">  Viáticos en el país</t>
  </si>
  <si>
    <t>375001</t>
  </si>
  <si>
    <t xml:space="preserve">  PAGO POR VIÁTICOS AL PERSONAL</t>
  </si>
  <si>
    <t>380000</t>
  </si>
  <si>
    <t>Servicios oficiales</t>
  </si>
  <si>
    <t>382000</t>
  </si>
  <si>
    <t xml:space="preserve">  Gastos de orden social y cultural</t>
  </si>
  <si>
    <t xml:space="preserve">                Proyecto / Proceso
O b j e t o    d e l    G a s t o</t>
  </si>
  <si>
    <t>Aprobado</t>
  </si>
  <si>
    <t>Ampliaciones / (Reducciones)</t>
  </si>
  <si>
    <t>Presupuesto Vigente</t>
  </si>
  <si>
    <t>382001</t>
  </si>
  <si>
    <t xml:space="preserve">  PAGO POR GASTOS DE ORDEN SOCIAL Y CULTURAL</t>
  </si>
  <si>
    <t>390000</t>
  </si>
  <si>
    <t>Otros servicios generales</t>
  </si>
  <si>
    <t>391000</t>
  </si>
  <si>
    <t xml:space="preserve">  Servicios funerarios y de cementerios</t>
  </si>
  <si>
    <t>391001</t>
  </si>
  <si>
    <t xml:space="preserve">  PAGO POR SERVICIOS FUNERARIOS Y DE CEMENTERIOS</t>
  </si>
  <si>
    <t>400000</t>
  </si>
  <si>
    <t>TRANSFERENCIAS, ASIGNACIONES, SUBSIDIOS Y OTRAS AYUDAS</t>
  </si>
  <si>
    <t>410000</t>
  </si>
  <si>
    <t>Transferencias internas y asignaciones al sector público</t>
  </si>
  <si>
    <t>414000</t>
  </si>
  <si>
    <t xml:space="preserve">  Asignaciones presupuestarias a Órganos Autónomos</t>
  </si>
  <si>
    <t>414001</t>
  </si>
  <si>
    <t xml:space="preserve">  PAGO POR APOYO A ACTIVIDADES DEL DIF MUNICIPAL</t>
  </si>
  <si>
    <t>414005</t>
  </si>
  <si>
    <t xml:space="preserve">  PAGO POR APOYO AL ALBERGUE MUNICIPAL</t>
  </si>
  <si>
    <t>414006</t>
  </si>
  <si>
    <t xml:space="preserve">  PAGO POR APOYO A PAMAR</t>
  </si>
  <si>
    <t>440000</t>
  </si>
  <si>
    <t>Ayudas sociales</t>
  </si>
  <si>
    <t>441000</t>
  </si>
  <si>
    <t xml:space="preserve">  Ayudas sociales a personas</t>
  </si>
  <si>
    <t>441001</t>
  </si>
  <si>
    <t xml:space="preserve">  PAGO POR AYUDAS SOCIALES A PERSONAS</t>
  </si>
  <si>
    <t>442000</t>
  </si>
  <si>
    <t xml:space="preserve">  Becas y otras ayudas para programas de capacitación</t>
  </si>
  <si>
    <t>442001</t>
  </si>
  <si>
    <t xml:space="preserve">  Becas</t>
  </si>
  <si>
    <t>500000</t>
  </si>
  <si>
    <t>BIENES MUEBLES, INMUEBLES E INTANGIBLES</t>
  </si>
  <si>
    <t>510000</t>
  </si>
  <si>
    <t>Mobiliario y equipo de administración</t>
  </si>
  <si>
    <t>511000</t>
  </si>
  <si>
    <t xml:space="preserve">  Muebles de oficina y estantería</t>
  </si>
  <si>
    <t>511001</t>
  </si>
  <si>
    <t>515000</t>
  </si>
  <si>
    <t xml:space="preserve">  Equipo de cómputo y de tecnología de la información</t>
  </si>
  <si>
    <t>515001</t>
  </si>
  <si>
    <t xml:space="preserve">  ADQUISICIÓN DE EQUIPO DE COMPUTO</t>
  </si>
  <si>
    <t>520000</t>
  </si>
  <si>
    <t>Mobiliario y equipo educacional y recreativo</t>
  </si>
  <si>
    <t>521000</t>
  </si>
  <si>
    <t xml:space="preserve">  Equipos y aparatos audiovisuales</t>
  </si>
  <si>
    <t>521001</t>
  </si>
  <si>
    <t>529000</t>
  </si>
  <si>
    <t xml:space="preserve">  Otro mobiliario y equipo educacional y recreativo</t>
  </si>
  <si>
    <t>529001</t>
  </si>
  <si>
    <t xml:space="preserve">  Equipo Educacional y Recreativo</t>
  </si>
  <si>
    <t>530000</t>
  </si>
  <si>
    <t>Equipo e instrumental médico y de laboratorio</t>
  </si>
  <si>
    <t>531000</t>
  </si>
  <si>
    <t xml:space="preserve">  Equipo médico y de laboratorio</t>
  </si>
  <si>
    <t>531001</t>
  </si>
  <si>
    <t xml:space="preserve">  EQUIPO MEDICO Y DE LABORATORIO</t>
  </si>
  <si>
    <t>590000</t>
  </si>
  <si>
    <t>Activos intangibles</t>
  </si>
  <si>
    <t>597000</t>
  </si>
  <si>
    <t xml:space="preserve">  Licencias informáticas e intelectuales</t>
  </si>
  <si>
    <t>597001</t>
  </si>
  <si>
    <t xml:space="preserve">  TRANSFERENCIAS DEL GOBIERNO MUNICIPAL</t>
  </si>
  <si>
    <t xml:space="preserve">  APOYO A LA POBLACIÓN VULNERABLE</t>
  </si>
  <si>
    <t>A02</t>
  </si>
  <si>
    <t>APOYO PARA REHABILITACIÒN</t>
  </si>
  <si>
    <t>141</t>
  </si>
  <si>
    <t>RECURSOS PROPIOS</t>
  </si>
  <si>
    <t>414002</t>
  </si>
  <si>
    <t xml:space="preserve">  PAGO POR APOYO A LA UBR</t>
  </si>
  <si>
    <t xml:space="preserve">  RECURSOS PROPIOS</t>
  </si>
  <si>
    <t xml:space="preserve">  APOYO PARA REHABILITACIÒN</t>
  </si>
  <si>
    <t>A03</t>
  </si>
  <si>
    <t>APOYO PARA LA EDUCACIÒN INFANTIL</t>
  </si>
  <si>
    <t>414003</t>
  </si>
  <si>
    <t xml:space="preserve">  PAGO POR APOYO AL CAIC</t>
  </si>
  <si>
    <t xml:space="preserve">  APOYO PARA LA EDUCACIÒN INFANTIL</t>
  </si>
  <si>
    <t xml:space="preserve">  Total Final</t>
  </si>
  <si>
    <t>Modificacióm</t>
  </si>
  <si>
    <t>TOTAL DE  RECURSOS PROPIOS</t>
  </si>
  <si>
    <t>Presupuesto de Egresos por Proyecto/Proceso - Fuente Financiamiento del                        01/ene/2024 al 31/dic./2024</t>
  </si>
  <si>
    <t>Presupuesto de Egresos por Proyecto/Proceso - Fuente Financiamiento del                        01/ene/2025 al 31/dic./2025</t>
  </si>
  <si>
    <t>CONCEPTO</t>
  </si>
  <si>
    <t>TOTALES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</si>
  <si>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</si>
  <si>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</si>
  <si>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</si>
  <si>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</si>
  <si>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</si>
  <si>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</si>
  <si>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</si>
  <si>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</si>
  <si>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</si>
  <si>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</si>
  <si>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</si>
  <si>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</si>
  <si>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APOYO PARA LA EDUCACIÒN INFANTIL CON RECURSOS PROPIOS</t>
  </si>
  <si>
    <t>APOYO PARA REHABILITACIÒN CON RECURSOS PROPIOS</t>
  </si>
  <si>
    <t xml:space="preserve">  A01   TRANSFERENCIAS DEL GOBIERNO MUNICIPAL</t>
  </si>
  <si>
    <t>MODIFICADO</t>
  </si>
  <si>
    <t xml:space="preserve"> PAGO DE MATERIAL IMPRESO E INFORMACION DIGITAL</t>
  </si>
  <si>
    <t>+   4.70%</t>
  </si>
  <si>
    <t>DIF MUNICIPAL DE HUICHAPAN, HIDALGO</t>
  </si>
  <si>
    <t>CLAVE</t>
  </si>
  <si>
    <t>IMPORTE</t>
  </si>
  <si>
    <t>ENE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</si>
  <si>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</si>
  <si>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</si>
  <si>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</si>
  <si>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</si>
  <si>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</si>
  <si>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</si>
  <si>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</si>
  <si>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</si>
  <si>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</si>
  <si>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</si>
  <si>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</si>
  <si>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PRESUPUESTO DE INGRESOS ESTIMADO:   2025</t>
  </si>
  <si>
    <t>51-01-01-01</t>
  </si>
  <si>
    <t>Productos   CAIC</t>
  </si>
  <si>
    <t>51-01-01-02</t>
  </si>
  <si>
    <t>51-01-01-04</t>
  </si>
  <si>
    <t>51-01-01-03</t>
  </si>
  <si>
    <t>Productos   Albergues</t>
  </si>
  <si>
    <t>91-01-01</t>
  </si>
  <si>
    <t>Tranferencias y Asignaciones</t>
  </si>
  <si>
    <t>Subsidio Municipal</t>
  </si>
  <si>
    <t>Aportaciones Extraordinarias</t>
  </si>
  <si>
    <t>Productos   U.B.R.</t>
  </si>
  <si>
    <t>Productos   Desayunos ESC.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</si>
</sst>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  <numFmt numFmtId="165" formatCode="&quot;$&quot;#,##0.00;[Red]&quot;$&quot;#,##0.00"/>
  </numFmts>
  <fonts count="45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1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6.8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FF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FF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FF0000"/>
      <name val="Arial"/>
    </font>
    <font>
      <sz val="7"/>
      <color rgb="FF000000"/>
      <name val="Arial"/>
    </font>
    <font>
      <b/>
      <sz val="8.25"/>
      <color rgb="FF000000"/>
      <name val="Arial"/>
    </font>
    <font>
      <b/>
      <sz val="9"/>
      <color rgb="FF000000"/>
      <name val="Arial"/>
    </font>
    <font>
      <b/>
      <sz val="6.75"/>
      <color rgb="FF000000"/>
      <name val="Arial"/>
    </font>
    <font>
      <sz val="8"/>
      <color rgb="FF000000"/>
      <name val="Tahoma"/>
    </font>
    <font>
      <b/>
      <sz val="6"/>
      <color rgb="FF000000"/>
      <name val="Tahoma"/>
      <family val="2"/>
    </font>
    <font>
      <b/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b/>
      <sz val="6.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.8"/>
      <name val="Arial"/>
      <family val="2"/>
    </font>
    <font>
      <b/>
      <sz val="8.25"/>
      <name val="Arial"/>
      <family val="2"/>
    </font>
    <font>
      <b/>
      <sz val="9"/>
      <name val="Arial"/>
      <family val="2"/>
    </font>
    <font>
      <b/>
      <sz val="6.75"/>
      <name val="Arial"/>
      <family val="2"/>
    </font>
    <font>
      <sz val="8"/>
      <name val="Tahoma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14"/>
      <color rgb="FF000000"/>
      <name val="Tahoma"/>
      <family val="2"/>
    </font>
    <font>
      <sz val="6"/>
      <color rgb="FF000000"/>
      <name val="Tahoma"/>
      <family val="2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auto="1"/>
      </top>
      <bottom style="double">
        <color rgb="FF000000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181">
    <xf numFmtId="0" fontId="0" fillId="0" borderId="0" xfId="0"/>
    <xf numFmtId="0" fontId="6" fillId="7" borderId="6" xfId="0" applyFont="1" applyFill="1" applyBorder="1" applyAlignment="1">
      <alignment horizontal="right" wrapText="1"/>
    </xf>
    <xf numFmtId="7" fontId="10" fillId="11" borderId="10" xfId="0" applyNumberFormat="1" applyFont="1" applyFill="1" applyBorder="1" applyAlignment="1">
      <alignment horizontal="right" vertical="top" wrapText="1"/>
    </xf>
    <xf numFmtId="7" fontId="12" fillId="13" borderId="12" xfId="0" applyNumberFormat="1" applyFont="1" applyFill="1" applyBorder="1" applyAlignment="1">
      <alignment horizontal="right" vertical="top" wrapText="1"/>
    </xf>
    <xf numFmtId="7" fontId="14" fillId="15" borderId="14" xfId="0" applyNumberFormat="1" applyFont="1" applyFill="1" applyBorder="1" applyAlignment="1">
      <alignment horizontal="right" vertical="top" wrapText="1"/>
    </xf>
    <xf numFmtId="7" fontId="16" fillId="17" borderId="16" xfId="0" applyNumberFormat="1" applyFont="1" applyFill="1" applyBorder="1" applyAlignment="1">
      <alignment horizontal="right" vertical="top" wrapText="1"/>
    </xf>
    <xf numFmtId="7" fontId="18" fillId="19" borderId="18" xfId="0" applyNumberFormat="1" applyFont="1" applyFill="1" applyBorder="1" applyAlignment="1">
      <alignment horizontal="right" vertical="top" wrapText="1"/>
    </xf>
    <xf numFmtId="7" fontId="20" fillId="21" borderId="20" xfId="0" applyNumberFormat="1" applyFont="1" applyFill="1" applyBorder="1" applyAlignment="1">
      <alignment horizontal="right" vertical="top" wrapText="1"/>
    </xf>
    <xf numFmtId="7" fontId="22" fillId="23" borderId="22" xfId="0" applyNumberFormat="1" applyFont="1" applyFill="1" applyBorder="1" applyAlignment="1">
      <alignment horizontal="right" vertical="top" wrapText="1"/>
    </xf>
    <xf numFmtId="7" fontId="24" fillId="25" borderId="24" xfId="0" applyNumberFormat="1" applyFont="1" applyFill="1" applyBorder="1" applyAlignment="1">
      <alignment horizontal="right" vertical="top" wrapText="1"/>
    </xf>
    <xf numFmtId="0" fontId="6" fillId="7" borderId="6" xfId="0" applyFont="1" applyFill="1" applyBorder="1" applyAlignment="1">
      <alignment horizontal="right" wrapText="1"/>
    </xf>
    <xf numFmtId="7" fontId="10" fillId="11" borderId="10" xfId="0" applyNumberFormat="1" applyFont="1" applyFill="1" applyBorder="1" applyAlignment="1">
      <alignment horizontal="right" vertical="top" wrapText="1"/>
    </xf>
    <xf numFmtId="7" fontId="14" fillId="15" borderId="14" xfId="0" applyNumberFormat="1" applyFont="1" applyFill="1" applyBorder="1" applyAlignment="1">
      <alignment horizontal="right" vertical="top" wrapText="1"/>
    </xf>
    <xf numFmtId="0" fontId="21" fillId="22" borderId="21" xfId="0" applyFont="1" applyFill="1" applyBorder="1" applyAlignment="1">
      <alignment horizontal="left" vertical="top" wrapText="1"/>
    </xf>
    <xf numFmtId="7" fontId="18" fillId="19" borderId="18" xfId="0" applyNumberFormat="1" applyFont="1" applyFill="1" applyBorder="1" applyAlignment="1">
      <alignment horizontal="right" vertical="top" wrapText="1"/>
    </xf>
    <xf numFmtId="7" fontId="22" fillId="23" borderId="22" xfId="0" applyNumberFormat="1" applyFont="1" applyFill="1" applyBorder="1" applyAlignment="1">
      <alignment horizontal="right" vertical="top" wrapText="1"/>
    </xf>
    <xf numFmtId="7" fontId="24" fillId="25" borderId="24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7" fontId="10" fillId="11" borderId="13" xfId="0" applyNumberFormat="1" applyFont="1" applyFill="1" applyBorder="1" applyAlignment="1">
      <alignment horizontal="right" vertical="top" wrapText="1"/>
    </xf>
    <xf numFmtId="7" fontId="14" fillId="15" borderId="21" xfId="0" applyNumberFormat="1" applyFont="1" applyFill="1" applyBorder="1" applyAlignment="1">
      <alignment horizontal="right" vertical="top" wrapText="1"/>
    </xf>
    <xf numFmtId="7" fontId="18" fillId="19" borderId="21" xfId="0" applyNumberFormat="1" applyFont="1" applyFill="1" applyBorder="1" applyAlignment="1">
      <alignment horizontal="right" vertical="top" wrapText="1"/>
    </xf>
    <xf numFmtId="7" fontId="22" fillId="23" borderId="24" xfId="0" applyNumberFormat="1" applyFont="1" applyFill="1" applyBorder="1" applyAlignment="1">
      <alignment horizontal="right" vertical="top" wrapText="1"/>
    </xf>
    <xf numFmtId="7" fontId="22" fillId="23" borderId="21" xfId="0" applyNumberFormat="1" applyFont="1" applyFill="1" applyBorder="1" applyAlignment="1">
      <alignment horizontal="right" vertical="top" wrapText="1"/>
    </xf>
    <xf numFmtId="0" fontId="23" fillId="24" borderId="21" xfId="0" applyFont="1" applyFill="1" applyBorder="1" applyAlignment="1">
      <alignment horizontal="left" vertical="top" wrapText="1"/>
    </xf>
    <xf numFmtId="44" fontId="26" fillId="0" borderId="0" xfId="1" applyFont="1"/>
    <xf numFmtId="0" fontId="27" fillId="0" borderId="0" xfId="0" applyFont="1"/>
    <xf numFmtId="7" fontId="29" fillId="23" borderId="24" xfId="0" applyNumberFormat="1" applyFont="1" applyFill="1" applyBorder="1" applyAlignment="1">
      <alignment horizontal="right" vertical="top" wrapText="1"/>
    </xf>
    <xf numFmtId="7" fontId="29" fillId="23" borderId="22" xfId="0" applyNumberFormat="1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7" fillId="8" borderId="21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7" fontId="10" fillId="11" borderId="21" xfId="0" applyNumberFormat="1" applyFont="1" applyFill="1" applyBorder="1" applyAlignment="1">
      <alignment horizontal="right" vertical="top" wrapText="1"/>
    </xf>
    <xf numFmtId="7" fontId="31" fillId="11" borderId="21" xfId="0" applyNumberFormat="1" applyFont="1" applyFill="1" applyBorder="1" applyAlignment="1">
      <alignment horizontal="right" vertical="top" wrapText="1"/>
    </xf>
    <xf numFmtId="7" fontId="31" fillId="11" borderId="25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vertical="center"/>
    </xf>
    <xf numFmtId="0" fontId="5" fillId="6" borderId="21" xfId="0" applyFont="1" applyFill="1" applyBorder="1" applyAlignment="1">
      <alignment horizontal="left" wrapText="1"/>
    </xf>
    <xf numFmtId="0" fontId="6" fillId="7" borderId="21" xfId="0" applyFont="1" applyFill="1" applyBorder="1" applyAlignment="1">
      <alignment wrapText="1"/>
    </xf>
    <xf numFmtId="0" fontId="30" fillId="8" borderId="21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wrapText="1"/>
    </xf>
    <xf numFmtId="0" fontId="6" fillId="7" borderId="21" xfId="0" applyFont="1" applyFill="1" applyBorder="1" applyAlignment="1">
      <alignment horizontal="center" vertical="center" wrapText="1"/>
    </xf>
    <xf numFmtId="0" fontId="19" fillId="20" borderId="21" xfId="0" applyFont="1" applyFill="1" applyBorder="1" applyAlignment="1">
      <alignment horizontal="left" vertical="top" wrapText="1"/>
    </xf>
    <xf numFmtId="7" fontId="7" fillId="8" borderId="21" xfId="1" applyNumberFormat="1" applyFont="1" applyFill="1" applyBorder="1" applyAlignment="1">
      <alignment wrapText="1"/>
    </xf>
    <xf numFmtId="7" fontId="20" fillId="21" borderId="21" xfId="0" applyNumberFormat="1" applyFont="1" applyFill="1" applyBorder="1" applyAlignment="1">
      <alignment horizontal="right" vertical="top" wrapText="1"/>
    </xf>
    <xf numFmtId="0" fontId="19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7" fontId="18" fillId="0" borderId="21" xfId="0" applyNumberFormat="1" applyFont="1" applyFill="1" applyBorder="1" applyAlignment="1">
      <alignment horizontal="right" vertical="top" wrapText="1"/>
    </xf>
    <xf numFmtId="7" fontId="18" fillId="19" borderId="25" xfId="0" applyNumberFormat="1" applyFont="1" applyFill="1" applyBorder="1" applyAlignment="1">
      <alignment horizontal="right" vertical="top" wrapText="1"/>
    </xf>
    <xf numFmtId="7" fontId="20" fillId="21" borderId="25" xfId="0" applyNumberFormat="1" applyFont="1" applyFill="1" applyBorder="1" applyAlignment="1">
      <alignment horizontal="right" vertical="top" wrapText="1"/>
    </xf>
    <xf numFmtId="0" fontId="0" fillId="0" borderId="25" xfId="0" applyBorder="1"/>
    <xf numFmtId="0" fontId="9" fillId="10" borderId="9" xfId="0" applyFont="1" applyFill="1" applyBorder="1" applyAlignment="1">
      <alignment vertical="top" wrapText="1"/>
    </xf>
    <xf numFmtId="0" fontId="9" fillId="10" borderId="21" xfId="0" applyFont="1" applyFill="1" applyBorder="1" applyAlignment="1">
      <alignment vertical="top" wrapText="1"/>
    </xf>
    <xf numFmtId="0" fontId="9" fillId="10" borderId="2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0" fillId="0" borderId="0" xfId="0" applyNumberFormat="1"/>
    <xf numFmtId="165" fontId="33" fillId="13" borderId="12" xfId="0" applyNumberFormat="1" applyFont="1" applyFill="1" applyBorder="1" applyAlignment="1">
      <alignment horizontal="right" vertical="top" wrapText="1"/>
    </xf>
    <xf numFmtId="165" fontId="33" fillId="17" borderId="16" xfId="0" applyNumberFormat="1" applyFont="1" applyFill="1" applyBorder="1" applyAlignment="1">
      <alignment horizontal="right" vertical="top" wrapText="1"/>
    </xf>
    <xf numFmtId="165" fontId="34" fillId="21" borderId="20" xfId="0" applyNumberFormat="1" applyFont="1" applyFill="1" applyBorder="1" applyAlignment="1">
      <alignment horizontal="right" vertical="top" wrapText="1"/>
    </xf>
    <xf numFmtId="165" fontId="33" fillId="11" borderId="10" xfId="0" applyNumberFormat="1" applyFont="1" applyFill="1" applyBorder="1" applyAlignment="1">
      <alignment horizontal="right" vertical="top" wrapText="1"/>
    </xf>
    <xf numFmtId="165" fontId="33" fillId="15" borderId="14" xfId="0" applyNumberFormat="1" applyFont="1" applyFill="1" applyBorder="1" applyAlignment="1">
      <alignment horizontal="right" vertical="top" wrapText="1"/>
    </xf>
    <xf numFmtId="165" fontId="34" fillId="19" borderId="18" xfId="0" applyNumberFormat="1" applyFont="1" applyFill="1" applyBorder="1" applyAlignment="1">
      <alignment horizontal="right" vertical="top" wrapText="1"/>
    </xf>
    <xf numFmtId="165" fontId="35" fillId="8" borderId="7" xfId="0" applyNumberFormat="1" applyFont="1" applyFill="1" applyBorder="1" applyAlignment="1">
      <alignment horizontal="center" vertical="center" wrapText="1"/>
    </xf>
    <xf numFmtId="165" fontId="35" fillId="8" borderId="21" xfId="0" applyNumberFormat="1" applyFont="1" applyFill="1" applyBorder="1" applyAlignment="1">
      <alignment horizontal="center" vertical="center" wrapText="1"/>
    </xf>
    <xf numFmtId="165" fontId="36" fillId="23" borderId="22" xfId="0" applyNumberFormat="1" applyFont="1" applyFill="1" applyBorder="1" applyAlignment="1">
      <alignment horizontal="right" vertical="top" wrapText="1"/>
    </xf>
    <xf numFmtId="165" fontId="36" fillId="23" borderId="21" xfId="0" applyNumberFormat="1" applyFont="1" applyFill="1" applyBorder="1" applyAlignment="1">
      <alignment horizontal="right" vertical="top" wrapText="1"/>
    </xf>
    <xf numFmtId="165" fontId="34" fillId="21" borderId="21" xfId="0" applyNumberFormat="1" applyFont="1" applyFill="1" applyBorder="1" applyAlignment="1">
      <alignment horizontal="right" vertical="top" wrapText="1"/>
    </xf>
    <xf numFmtId="165" fontId="35" fillId="8" borderId="7" xfId="0" applyNumberFormat="1" applyFont="1" applyFill="1" applyBorder="1" applyAlignment="1">
      <alignment wrapText="1"/>
    </xf>
    <xf numFmtId="165" fontId="34" fillId="19" borderId="21" xfId="0" applyNumberFormat="1" applyFont="1" applyFill="1" applyBorder="1" applyAlignment="1">
      <alignment horizontal="right" vertical="top" wrapText="1"/>
    </xf>
    <xf numFmtId="165" fontId="34" fillId="21" borderId="25" xfId="0" applyNumberFormat="1" applyFont="1" applyFill="1" applyBorder="1" applyAlignment="1">
      <alignment horizontal="right" vertical="top" wrapText="1"/>
    </xf>
    <xf numFmtId="165" fontId="37" fillId="10" borderId="25" xfId="0" applyNumberFormat="1" applyFont="1" applyFill="1" applyBorder="1" applyAlignment="1">
      <alignment vertical="top" wrapText="1"/>
    </xf>
    <xf numFmtId="165" fontId="37" fillId="10" borderId="9" xfId="0" applyNumberFormat="1" applyFont="1" applyFill="1" applyBorder="1" applyAlignment="1">
      <alignment vertical="top" wrapText="1"/>
    </xf>
    <xf numFmtId="165" fontId="38" fillId="25" borderId="24" xfId="0" applyNumberFormat="1" applyFont="1" applyFill="1" applyBorder="1" applyAlignment="1">
      <alignment horizontal="right" vertical="top" wrapText="1"/>
    </xf>
    <xf numFmtId="165" fontId="39" fillId="0" borderId="0" xfId="0" applyNumberFormat="1" applyFont="1"/>
    <xf numFmtId="164" fontId="26" fillId="0" borderId="0" xfId="1" applyNumberFormat="1" applyFont="1"/>
    <xf numFmtId="164" fontId="39" fillId="0" borderId="0" xfId="0" applyNumberFormat="1" applyFont="1"/>
    <xf numFmtId="164" fontId="41" fillId="4" borderId="26" xfId="0" applyNumberFormat="1" applyFont="1" applyFill="1" applyBorder="1" applyAlignment="1">
      <alignment horizontal="center" vertical="center" wrapText="1"/>
    </xf>
    <xf numFmtId="0" fontId="21" fillId="26" borderId="33" xfId="0" applyFont="1" applyFill="1" applyBorder="1" applyAlignment="1">
      <alignment horizontal="left" vertical="top" wrapText="1"/>
    </xf>
    <xf numFmtId="0" fontId="21" fillId="26" borderId="34" xfId="0" applyFont="1" applyFill="1" applyBorder="1" applyAlignment="1">
      <alignment horizontal="left" vertical="top" wrapText="1"/>
    </xf>
    <xf numFmtId="164" fontId="18" fillId="19" borderId="35" xfId="0" applyNumberFormat="1" applyFont="1" applyFill="1" applyBorder="1" applyAlignment="1">
      <alignment horizontal="right" vertical="top" wrapText="1"/>
    </xf>
    <xf numFmtId="0" fontId="21" fillId="26" borderId="39" xfId="0" applyFont="1" applyFill="1" applyBorder="1" applyAlignment="1">
      <alignment horizontal="left" vertical="top" wrapText="1"/>
    </xf>
    <xf numFmtId="164" fontId="42" fillId="25" borderId="27" xfId="0" applyNumberFormat="1" applyFont="1" applyFill="1" applyBorder="1" applyAlignment="1">
      <alignment horizontal="right" vertical="center" wrapText="1"/>
    </xf>
    <xf numFmtId="164" fontId="42" fillId="25" borderId="45" xfId="0" applyNumberFormat="1" applyFont="1" applyFill="1" applyBorder="1" applyAlignment="1">
      <alignment horizontal="right" vertical="center" wrapText="1"/>
    </xf>
    <xf numFmtId="7" fontId="0" fillId="0" borderId="0" xfId="0" applyNumberFormat="1"/>
    <xf numFmtId="44" fontId="0" fillId="0" borderId="0" xfId="1" applyFont="1"/>
    <xf numFmtId="44" fontId="27" fillId="0" borderId="0" xfId="1" applyFont="1"/>
    <xf numFmtId="44" fontId="27" fillId="0" borderId="0" xfId="1" applyFont="1" applyAlignment="1">
      <alignment vertical="center"/>
    </xf>
    <xf numFmtId="0" fontId="18" fillId="26" borderId="34" xfId="0" applyFont="1" applyFill="1" applyBorder="1" applyAlignment="1">
      <alignment horizontal="left" vertical="top" wrapText="1"/>
    </xf>
    <xf numFmtId="44" fontId="0" fillId="0" borderId="0" xfId="1" applyFont="1" applyAlignment="1">
      <alignment vertical="center"/>
    </xf>
    <xf numFmtId="164" fontId="18" fillId="19" borderId="36" xfId="0" applyNumberFormat="1" applyFont="1" applyFill="1" applyBorder="1" applyAlignment="1">
      <alignment horizontal="right" vertical="center" wrapText="1"/>
    </xf>
    <xf numFmtId="164" fontId="18" fillId="19" borderId="37" xfId="0" applyNumberFormat="1" applyFont="1" applyFill="1" applyBorder="1" applyAlignment="1">
      <alignment horizontal="right" vertical="center" wrapText="1"/>
    </xf>
    <xf numFmtId="164" fontId="18" fillId="19" borderId="41" xfId="0" applyNumberFormat="1" applyFont="1" applyFill="1" applyBorder="1" applyAlignment="1">
      <alignment horizontal="right" vertical="center" wrapText="1"/>
    </xf>
    <xf numFmtId="164" fontId="29" fillId="23" borderId="35" xfId="0" applyNumberFormat="1" applyFont="1" applyFill="1" applyBorder="1" applyAlignment="1">
      <alignment horizontal="right" vertical="center" wrapText="1"/>
    </xf>
    <xf numFmtId="164" fontId="29" fillId="23" borderId="43" xfId="0" applyNumberFormat="1" applyFont="1" applyFill="1" applyBorder="1" applyAlignment="1">
      <alignment horizontal="right" vertical="center" wrapText="1"/>
    </xf>
    <xf numFmtId="44" fontId="27" fillId="0" borderId="0" xfId="1" applyFont="1" applyAlignment="1">
      <alignment horizontal="center" vertical="center"/>
    </xf>
    <xf numFmtId="1" fontId="27" fillId="0" borderId="0" xfId="1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7" fillId="0" borderId="47" xfId="0" applyFont="1" applyBorder="1"/>
    <xf numFmtId="0" fontId="27" fillId="0" borderId="21" xfId="0" applyFont="1" applyBorder="1" applyAlignment="1">
      <alignment horizontal="center"/>
    </xf>
    <xf numFmtId="0" fontId="0" fillId="0" borderId="38" xfId="0" applyBorder="1"/>
    <xf numFmtId="44" fontId="0" fillId="0" borderId="47" xfId="1" applyFont="1" applyBorder="1"/>
    <xf numFmtId="0" fontId="44" fillId="0" borderId="0" xfId="0" applyFont="1"/>
    <xf numFmtId="0" fontId="26" fillId="0" borderId="0" xfId="0" applyFont="1"/>
    <xf numFmtId="44" fontId="44" fillId="0" borderId="0" xfId="1" applyFont="1"/>
    <xf numFmtId="0" fontId="0" fillId="27" borderId="0" xfId="0" applyFill="1"/>
    <xf numFmtId="0" fontId="44" fillId="0" borderId="0" xfId="0" applyFont="1" applyAlignment="1">
      <alignment horizontal="right"/>
    </xf>
    <xf numFmtId="0" fontId="23" fillId="24" borderId="23" xfId="0" applyFont="1" applyFill="1" applyBorder="1" applyAlignment="1">
      <alignment horizontal="left" vertical="top" wrapText="1"/>
    </xf>
    <xf numFmtId="7" fontId="22" fillId="23" borderId="22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right" wrapText="1"/>
    </xf>
    <xf numFmtId="0" fontId="7" fillId="8" borderId="7" xfId="0" applyFont="1" applyFill="1" applyBorder="1" applyAlignment="1">
      <alignment horizontal="center" wrapText="1"/>
    </xf>
    <xf numFmtId="0" fontId="7" fillId="8" borderId="21" xfId="0" applyFont="1" applyFill="1" applyBorder="1" applyAlignment="1">
      <alignment horizontal="center" wrapText="1"/>
    </xf>
    <xf numFmtId="0" fontId="19" fillId="20" borderId="19" xfId="0" applyFont="1" applyFill="1" applyBorder="1" applyAlignment="1">
      <alignment horizontal="left" vertical="top" wrapText="1"/>
    </xf>
    <xf numFmtId="0" fontId="21" fillId="22" borderId="21" xfId="0" applyFont="1" applyFill="1" applyBorder="1" applyAlignment="1">
      <alignment horizontal="left" vertical="top" wrapText="1"/>
    </xf>
    <xf numFmtId="7" fontId="18" fillId="19" borderId="18" xfId="0" applyNumberFormat="1" applyFont="1" applyFill="1" applyBorder="1" applyAlignment="1">
      <alignment horizontal="right" vertical="top" wrapText="1"/>
    </xf>
    <xf numFmtId="0" fontId="19" fillId="26" borderId="19" xfId="0" applyFont="1" applyFill="1" applyBorder="1" applyAlignment="1">
      <alignment horizontal="left" vertical="top" wrapText="1"/>
    </xf>
    <xf numFmtId="0" fontId="21" fillId="26" borderId="21" xfId="0" applyFont="1" applyFill="1" applyBorder="1" applyAlignment="1">
      <alignment horizontal="left" vertical="top" wrapText="1"/>
    </xf>
    <xf numFmtId="7" fontId="18" fillId="26" borderId="18" xfId="0" applyNumberFormat="1" applyFont="1" applyFill="1" applyBorder="1" applyAlignment="1">
      <alignment horizontal="right" vertical="top" wrapText="1"/>
    </xf>
    <xf numFmtId="0" fontId="15" fillId="16" borderId="15" xfId="0" applyFont="1" applyFill="1" applyBorder="1" applyAlignment="1">
      <alignment horizontal="left" vertical="top" wrapText="1"/>
    </xf>
    <xf numFmtId="0" fontId="17" fillId="18" borderId="17" xfId="0" applyFont="1" applyFill="1" applyBorder="1" applyAlignment="1">
      <alignment horizontal="left" vertical="top" wrapText="1"/>
    </xf>
    <xf numFmtId="7" fontId="14" fillId="15" borderId="14" xfId="0" applyNumberFormat="1" applyFont="1" applyFill="1" applyBorder="1" applyAlignment="1">
      <alignment horizontal="right" vertical="top" wrapText="1"/>
    </xf>
    <xf numFmtId="7" fontId="24" fillId="25" borderId="24" xfId="0" applyNumberFormat="1" applyFont="1" applyFill="1" applyBorder="1" applyAlignment="1">
      <alignment horizontal="right" vertical="top" wrapText="1"/>
    </xf>
    <xf numFmtId="0" fontId="9" fillId="10" borderId="9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vertical="top" wrapText="1"/>
    </xf>
    <xf numFmtId="0" fontId="8" fillId="9" borderId="21" xfId="0" applyFont="1" applyFill="1" applyBorder="1" applyAlignment="1">
      <alignment horizontal="left" vertical="top" wrapText="1"/>
    </xf>
    <xf numFmtId="0" fontId="11" fillId="12" borderId="11" xfId="0" applyFont="1" applyFill="1" applyBorder="1" applyAlignment="1">
      <alignment horizontal="left" vertical="top" wrapText="1"/>
    </xf>
    <xf numFmtId="0" fontId="13" fillId="14" borderId="13" xfId="0" applyFont="1" applyFill="1" applyBorder="1" applyAlignment="1">
      <alignment horizontal="left" vertical="top" wrapText="1"/>
    </xf>
    <xf numFmtId="7" fontId="10" fillId="11" borderId="10" xfId="0" applyNumberFormat="1" applyFont="1" applyFill="1" applyBorder="1" applyAlignment="1">
      <alignment horizontal="right" vertical="top" wrapText="1"/>
    </xf>
    <xf numFmtId="0" fontId="9" fillId="10" borderId="21" xfId="0" applyFont="1" applyFill="1" applyBorder="1" applyAlignment="1">
      <alignment horizontal="left" vertical="top" wrapText="1"/>
    </xf>
    <xf numFmtId="0" fontId="28" fillId="24" borderId="23" xfId="0" applyFont="1" applyFill="1" applyBorder="1" applyAlignment="1">
      <alignment horizontal="left" vertical="top" wrapText="1"/>
    </xf>
    <xf numFmtId="7" fontId="29" fillId="23" borderId="22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32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left" vertical="center" wrapText="1"/>
    </xf>
    <xf numFmtId="0" fontId="8" fillId="9" borderId="21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9" fillId="10" borderId="21" xfId="0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9" fillId="27" borderId="19" xfId="0" applyFont="1" applyFill="1" applyBorder="1" applyAlignment="1">
      <alignment horizontal="left" vertical="top" wrapText="1"/>
    </xf>
    <xf numFmtId="0" fontId="21" fillId="27" borderId="21" xfId="0" applyFont="1" applyFill="1" applyBorder="1" applyAlignment="1">
      <alignment horizontal="left" vertical="top" wrapText="1"/>
    </xf>
    <xf numFmtId="7" fontId="18" fillId="27" borderId="18" xfId="0" applyNumberFormat="1" applyFont="1" applyFill="1" applyBorder="1" applyAlignment="1">
      <alignment horizontal="right" vertical="top" wrapText="1"/>
    </xf>
    <xf numFmtId="44" fontId="27" fillId="0" borderId="0" xfId="1" applyFont="1" applyAlignment="1">
      <alignment horizontal="center"/>
    </xf>
    <xf numFmtId="0" fontId="21" fillId="27" borderId="33" xfId="0" applyFont="1" applyFill="1" applyBorder="1" applyAlignment="1">
      <alignment horizontal="left" vertical="top" wrapText="1"/>
    </xf>
    <xf numFmtId="0" fontId="21" fillId="27" borderId="28" xfId="0" applyFont="1" applyFill="1" applyBorder="1" applyAlignment="1">
      <alignment horizontal="left" vertical="top" wrapText="1"/>
    </xf>
    <xf numFmtId="0" fontId="21" fillId="27" borderId="29" xfId="0" applyFont="1" applyFill="1" applyBorder="1" applyAlignment="1">
      <alignment horizontal="left" vertical="top" wrapText="1"/>
    </xf>
    <xf numFmtId="7" fontId="18" fillId="27" borderId="36" xfId="0" applyNumberFormat="1" applyFont="1" applyFill="1" applyBorder="1" applyAlignment="1">
      <alignment horizontal="right" vertical="center" wrapText="1"/>
    </xf>
    <xf numFmtId="7" fontId="18" fillId="27" borderId="37" xfId="0" applyNumberFormat="1" applyFont="1" applyFill="1" applyBorder="1" applyAlignment="1">
      <alignment horizontal="right" vertical="center" wrapText="1"/>
    </xf>
    <xf numFmtId="0" fontId="21" fillId="27" borderId="34" xfId="0" applyFont="1" applyFill="1" applyBorder="1" applyAlignment="1">
      <alignment horizontal="left" vertical="top" wrapText="1"/>
    </xf>
    <xf numFmtId="0" fontId="21" fillId="27" borderId="30" xfId="0" applyFont="1" applyFill="1" applyBorder="1" applyAlignment="1">
      <alignment horizontal="left" vertical="top" wrapText="1"/>
    </xf>
    <xf numFmtId="0" fontId="21" fillId="27" borderId="31" xfId="0" applyFont="1" applyFill="1" applyBorder="1" applyAlignment="1">
      <alignment horizontal="left" vertical="top" wrapText="1"/>
    </xf>
    <xf numFmtId="0" fontId="18" fillId="27" borderId="34" xfId="0" applyFont="1" applyFill="1" applyBorder="1" applyAlignment="1">
      <alignment horizontal="left" vertical="top" wrapText="1"/>
    </xf>
    <xf numFmtId="0" fontId="18" fillId="27" borderId="30" xfId="0" applyFont="1" applyFill="1" applyBorder="1" applyAlignment="1">
      <alignment horizontal="left" vertical="top" wrapText="1"/>
    </xf>
    <xf numFmtId="0" fontId="18" fillId="27" borderId="31" xfId="0" applyFont="1" applyFill="1" applyBorder="1" applyAlignment="1">
      <alignment horizontal="left" vertical="top" wrapText="1"/>
    </xf>
    <xf numFmtId="0" fontId="8" fillId="9" borderId="25" xfId="0" applyFont="1" applyFill="1" applyBorder="1" applyAlignment="1">
      <alignment horizontal="left" vertical="top" wrapText="1"/>
    </xf>
    <xf numFmtId="0" fontId="28" fillId="24" borderId="42" xfId="0" applyFont="1" applyFill="1" applyBorder="1" applyAlignment="1">
      <alignment horizontal="left" vertical="top" wrapText="1"/>
    </xf>
    <xf numFmtId="0" fontId="28" fillId="24" borderId="35" xfId="0" applyFont="1" applyFill="1" applyBorder="1" applyAlignment="1">
      <alignment horizontal="left" vertical="top" wrapText="1"/>
    </xf>
    <xf numFmtId="7" fontId="29" fillId="23" borderId="35" xfId="0" applyNumberFormat="1" applyFont="1" applyFill="1" applyBorder="1" applyAlignment="1">
      <alignment horizontal="right" vertical="center" wrapText="1"/>
    </xf>
    <xf numFmtId="0" fontId="21" fillId="27" borderId="39" xfId="0" applyFont="1" applyFill="1" applyBorder="1" applyAlignment="1">
      <alignment horizontal="left" vertical="top" wrapText="1"/>
    </xf>
    <xf numFmtId="0" fontId="21" fillId="27" borderId="32" xfId="0" applyFont="1" applyFill="1" applyBorder="1" applyAlignment="1">
      <alignment horizontal="left" vertical="top" wrapText="1"/>
    </xf>
    <xf numFmtId="0" fontId="21" fillId="27" borderId="40" xfId="0" applyFont="1" applyFill="1" applyBorder="1" applyAlignment="1">
      <alignment horizontal="left" vertical="top" wrapText="1"/>
    </xf>
    <xf numFmtId="7" fontId="18" fillId="27" borderId="41" xfId="0" applyNumberFormat="1" applyFont="1" applyFill="1" applyBorder="1" applyAlignment="1">
      <alignment horizontal="right" vertical="center" wrapText="1"/>
    </xf>
    <xf numFmtId="0" fontId="28" fillId="24" borderId="44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7" fontId="42" fillId="25" borderId="27" xfId="0" applyNumberFormat="1" applyFont="1" applyFill="1" applyBorder="1" applyAlignment="1">
      <alignment horizontal="right" vertical="center" wrapText="1"/>
    </xf>
    <xf numFmtId="0" fontId="40" fillId="5" borderId="26" xfId="0" applyFont="1" applyFill="1" applyBorder="1" applyAlignment="1">
      <alignment horizontal="center" vertical="center" wrapText="1"/>
    </xf>
    <xf numFmtId="0" fontId="32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2" fillId="4" borderId="38" xfId="0" applyFont="1" applyFill="1" applyBorder="1" applyAlignment="1">
      <alignment horizontal="center" vertical="top" wrapText="1"/>
    </xf>
    <xf numFmtId="0" fontId="8" fillId="9" borderId="46" xfId="0" applyFont="1" applyFill="1" applyBorder="1" applyAlignment="1">
      <alignment horizontal="left" vertical="top" wrapText="1"/>
    </xf>
    <xf numFmtId="0" fontId="21" fillId="27" borderId="42" xfId="0" applyFont="1" applyFill="1" applyBorder="1" applyAlignment="1">
      <alignment horizontal="left" vertical="top" wrapText="1"/>
    </xf>
    <xf numFmtId="0" fontId="21" fillId="27" borderId="35" xfId="0" applyFont="1" applyFill="1" applyBorder="1" applyAlignment="1">
      <alignment horizontal="left" vertical="top" wrapText="1"/>
    </xf>
    <xf numFmtId="7" fontId="18" fillId="27" borderId="35" xfId="0" applyNumberFormat="1" applyFont="1" applyFill="1" applyBorder="1" applyAlignment="1">
      <alignment horizontal="right" vertical="top" wrapText="1"/>
    </xf>
    <xf numFmtId="0" fontId="4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3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3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811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38100</xdr:colOff>
      <xdr:row>2</xdr:row>
      <xdr:rowOff>142875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5"/>
          <a:ext cx="15811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workbookViewId="0">
      <selection activeCell="O15" sqref="O15:P15"/>
    </sheetView>
  </sheetViews>
  <sheetFormatPr baseColWidth="10" defaultColWidth="9.33203125" defaultRowHeight="10.5" x14ac:dyDescent="0.15"/>
  <cols>
    <col min="1" max="3" width="1.5" customWidth="1"/>
    <col min="4" max="4" width="4.6640625" customWidth="1"/>
    <col min="5" max="7" width="1.5" customWidth="1"/>
    <col min="8" max="8" width="11" customWidth="1"/>
    <col min="9" max="10" width="1.5" customWidth="1"/>
    <col min="11" max="11" width="7.83203125" customWidth="1"/>
    <col min="12" max="12" width="1.5" customWidth="1"/>
    <col min="13" max="13" width="11.6640625" customWidth="1"/>
    <col min="14" max="14" width="0.83203125" customWidth="1"/>
    <col min="15" max="15" width="14.6640625" customWidth="1"/>
    <col min="16" max="16" width="1.5" customWidth="1"/>
    <col min="17" max="17" width="11.5" customWidth="1"/>
    <col min="18" max="18" width="12.33203125" customWidth="1"/>
    <col min="19" max="19" width="13.6640625" customWidth="1"/>
    <col min="20" max="20" width="14.1640625" customWidth="1"/>
    <col min="21" max="21" width="1.83203125" customWidth="1"/>
    <col min="22" max="22" width="15.5" customWidth="1"/>
  </cols>
  <sheetData>
    <row r="1" spans="1:22" ht="15" customHeight="1" x14ac:dyDescent="0.15">
      <c r="E1" s="54"/>
      <c r="F1" s="54"/>
      <c r="G1" s="54"/>
      <c r="H1" s="54"/>
      <c r="I1" s="54"/>
      <c r="J1" s="54"/>
      <c r="K1" s="140" t="s">
        <v>0</v>
      </c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ht="15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4" t="s">
        <v>1</v>
      </c>
      <c r="L2" s="134"/>
      <c r="M2" s="134"/>
      <c r="N2" s="134"/>
      <c r="O2" s="134"/>
      <c r="P2" s="134"/>
      <c r="Q2" s="135"/>
      <c r="R2" s="135"/>
      <c r="S2" s="135"/>
      <c r="T2" s="134"/>
      <c r="U2" s="134"/>
      <c r="V2" s="134"/>
    </row>
    <row r="3" spans="1:22" ht="25.5" customHeight="1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7" t="s">
        <v>196</v>
      </c>
      <c r="L3" s="138"/>
      <c r="M3" s="138"/>
      <c r="N3" s="138"/>
      <c r="O3" s="138"/>
      <c r="P3" s="138"/>
      <c r="Q3" s="139"/>
      <c r="R3" s="139"/>
      <c r="S3" s="139"/>
      <c r="T3" s="138"/>
      <c r="U3" s="138"/>
      <c r="V3" s="138"/>
    </row>
    <row r="4" spans="1:22" ht="23.25" customHeight="1" x14ac:dyDescent="0.2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29"/>
      <c r="O4" s="145" t="s">
        <v>4</v>
      </c>
      <c r="P4" s="145"/>
      <c r="Q4" s="145"/>
      <c r="R4" s="145"/>
      <c r="S4" s="145"/>
      <c r="T4" s="31" t="s">
        <v>194</v>
      </c>
      <c r="U4" s="28"/>
      <c r="V4" s="32" t="s">
        <v>5</v>
      </c>
    </row>
    <row r="5" spans="1:22" ht="7.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0"/>
      <c r="P5" s="30"/>
      <c r="Q5" s="30"/>
      <c r="R5" s="30"/>
      <c r="S5" s="30"/>
      <c r="T5" s="39"/>
      <c r="U5" s="40"/>
      <c r="V5" s="41"/>
    </row>
    <row r="6" spans="1:22" s="17" customFormat="1" ht="15" customHeight="1" x14ac:dyDescent="0.15">
      <c r="F6" s="141" t="s">
        <v>6</v>
      </c>
      <c r="G6" s="141"/>
      <c r="H6" s="141"/>
      <c r="I6" s="141"/>
      <c r="J6" s="141" t="s">
        <v>7</v>
      </c>
      <c r="K6" s="141"/>
      <c r="L6" s="141"/>
      <c r="M6" s="141"/>
      <c r="N6" s="141"/>
      <c r="O6" s="141"/>
      <c r="P6" s="141"/>
      <c r="Q6" s="142"/>
      <c r="R6" s="142"/>
      <c r="S6" s="142"/>
      <c r="T6" s="141"/>
      <c r="U6" s="141"/>
      <c r="V6" s="141"/>
    </row>
    <row r="7" spans="1:22" s="17" customFormat="1" ht="17.25" customHeight="1" x14ac:dyDescent="0.15">
      <c r="I7" s="143" t="s">
        <v>8</v>
      </c>
      <c r="J7" s="143"/>
      <c r="K7" s="143"/>
      <c r="L7" s="143" t="s">
        <v>9</v>
      </c>
      <c r="M7" s="143"/>
      <c r="N7" s="143"/>
      <c r="O7" s="143"/>
      <c r="P7" s="143"/>
      <c r="Q7" s="144"/>
      <c r="R7" s="144"/>
      <c r="S7" s="144"/>
      <c r="T7" s="143"/>
      <c r="U7" s="143"/>
      <c r="V7" s="143"/>
    </row>
    <row r="8" spans="1:22" ht="13.7" customHeight="1" x14ac:dyDescent="0.15">
      <c r="B8" s="127" t="s">
        <v>10</v>
      </c>
      <c r="C8" s="127"/>
      <c r="D8" s="127"/>
      <c r="E8" s="128" t="s">
        <v>11</v>
      </c>
      <c r="F8" s="128"/>
      <c r="G8" s="128"/>
      <c r="H8" s="128"/>
      <c r="I8" s="128"/>
      <c r="J8" s="128"/>
      <c r="K8" s="128"/>
      <c r="L8" s="128"/>
      <c r="M8" s="128"/>
      <c r="N8" s="128"/>
      <c r="O8" s="129"/>
      <c r="P8" s="129"/>
      <c r="Q8" s="18"/>
      <c r="R8" s="18"/>
      <c r="S8" s="18">
        <f>SUM(R9:R11)</f>
        <v>30000</v>
      </c>
      <c r="T8" s="3">
        <f>+T9</f>
        <v>-15000</v>
      </c>
      <c r="V8" s="2">
        <f>+V9</f>
        <v>15000</v>
      </c>
    </row>
    <row r="9" spans="1:22" ht="18" customHeight="1" x14ac:dyDescent="0.15">
      <c r="B9" s="120" t="s">
        <v>12</v>
      </c>
      <c r="C9" s="120"/>
      <c r="D9" s="120"/>
      <c r="E9" s="121" t="s">
        <v>13</v>
      </c>
      <c r="F9" s="121"/>
      <c r="G9" s="121"/>
      <c r="H9" s="121"/>
      <c r="I9" s="121"/>
      <c r="J9" s="121"/>
      <c r="K9" s="121"/>
      <c r="L9" s="121"/>
      <c r="M9" s="121"/>
      <c r="N9" s="121"/>
      <c r="O9" s="122"/>
      <c r="P9" s="122"/>
      <c r="Q9" s="19"/>
      <c r="R9" s="19">
        <f>SUM(Q10:Q11)</f>
        <v>30000</v>
      </c>
      <c r="S9" s="19"/>
      <c r="T9" s="5">
        <f>+T10</f>
        <v>-15000</v>
      </c>
      <c r="V9" s="33">
        <f>+V10</f>
        <v>15000</v>
      </c>
    </row>
    <row r="10" spans="1:22" ht="13.7" customHeight="1" x14ac:dyDescent="0.15">
      <c r="B10" s="114" t="s">
        <v>14</v>
      </c>
      <c r="C10" s="114"/>
      <c r="D10" s="114"/>
      <c r="E10" s="115" t="s">
        <v>15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116"/>
      <c r="Q10" s="20">
        <f>+O11</f>
        <v>30000</v>
      </c>
      <c r="R10" s="20"/>
      <c r="S10" s="20"/>
      <c r="T10" s="7">
        <f>+T11</f>
        <v>-15000</v>
      </c>
      <c r="V10" s="34">
        <f>+V11</f>
        <v>15000</v>
      </c>
    </row>
    <row r="11" spans="1:22" ht="13.7" customHeight="1" x14ac:dyDescent="0.15">
      <c r="B11" s="117" t="s">
        <v>16</v>
      </c>
      <c r="C11" s="117"/>
      <c r="D11" s="117"/>
      <c r="E11" s="118" t="s">
        <v>17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9">
        <v>30000</v>
      </c>
      <c r="P11" s="119"/>
      <c r="Q11" s="20"/>
      <c r="R11" s="20"/>
      <c r="S11" s="20"/>
      <c r="T11" s="7">
        <v>-15000</v>
      </c>
      <c r="V11" s="34">
        <f>+O11+T11</f>
        <v>15000</v>
      </c>
    </row>
    <row r="12" spans="1:22" ht="13.7" customHeight="1" x14ac:dyDescent="0.15">
      <c r="B12" s="127" t="s">
        <v>18</v>
      </c>
      <c r="C12" s="127"/>
      <c r="D12" s="127"/>
      <c r="E12" s="128" t="s">
        <v>19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9"/>
      <c r="P12" s="129"/>
      <c r="Q12" s="18"/>
      <c r="R12" s="18"/>
      <c r="S12" s="18">
        <f>SUM(R13:R18)</f>
        <v>210059.4</v>
      </c>
      <c r="T12" s="2">
        <f>+T13+T16</f>
        <v>35056.520000000004</v>
      </c>
      <c r="V12" s="2">
        <f>+V13+V16</f>
        <v>245115.91999999998</v>
      </c>
    </row>
    <row r="13" spans="1:22" ht="19.5" customHeight="1" x14ac:dyDescent="0.15">
      <c r="B13" s="120" t="s">
        <v>20</v>
      </c>
      <c r="C13" s="120"/>
      <c r="D13" s="120"/>
      <c r="E13" s="121" t="s">
        <v>21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2"/>
      <c r="P13" s="122"/>
      <c r="Q13" s="19"/>
      <c r="R13" s="19">
        <f>SUM(Q14:Q15)</f>
        <v>210059.4</v>
      </c>
      <c r="S13" s="19"/>
      <c r="T13" s="4">
        <f>+T14</f>
        <v>31556.52</v>
      </c>
      <c r="V13" s="33">
        <f>+V14</f>
        <v>241615.91999999998</v>
      </c>
    </row>
    <row r="14" spans="1:22" ht="13.7" customHeight="1" x14ac:dyDescent="0.15">
      <c r="B14" s="114" t="s">
        <v>22</v>
      </c>
      <c r="C14" s="114"/>
      <c r="D14" s="114"/>
      <c r="E14" s="115" t="s">
        <v>23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6"/>
      <c r="Q14" s="20">
        <f>+O15</f>
        <v>210059.4</v>
      </c>
      <c r="R14" s="20"/>
      <c r="S14" s="20"/>
      <c r="T14" s="6">
        <f>+T15</f>
        <v>31556.52</v>
      </c>
      <c r="V14" s="34">
        <f>+V15</f>
        <v>241615.91999999998</v>
      </c>
    </row>
    <row r="15" spans="1:22" ht="13.7" customHeight="1" x14ac:dyDescent="0.15">
      <c r="B15" s="117" t="s">
        <v>24</v>
      </c>
      <c r="C15" s="117"/>
      <c r="D15" s="117"/>
      <c r="E15" s="118" t="s">
        <v>25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9">
        <v>210059.4</v>
      </c>
      <c r="P15" s="119"/>
      <c r="Q15" s="20"/>
      <c r="R15" s="20"/>
      <c r="S15" s="20"/>
      <c r="T15" s="6">
        <v>31556.52</v>
      </c>
      <c r="V15" s="34">
        <f>+O15+T15</f>
        <v>241615.91999999998</v>
      </c>
    </row>
    <row r="16" spans="1:22" ht="18.75" customHeight="1" x14ac:dyDescent="0.15">
      <c r="B16" s="120" t="s">
        <v>26</v>
      </c>
      <c r="C16" s="120"/>
      <c r="D16" s="120"/>
      <c r="E16" s="121" t="s">
        <v>27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2">
        <v>0</v>
      </c>
      <c r="P16" s="122"/>
      <c r="Q16" s="19"/>
      <c r="R16" s="19">
        <f>SUM(Q17:Q18)</f>
        <v>0</v>
      </c>
      <c r="S16" s="19"/>
      <c r="T16" s="4">
        <f>+T17</f>
        <v>3500</v>
      </c>
      <c r="V16" s="33">
        <f>+V17</f>
        <v>3500</v>
      </c>
    </row>
    <row r="17" spans="2:22" ht="17.25" customHeight="1" x14ac:dyDescent="0.15">
      <c r="B17" s="114" t="s">
        <v>28</v>
      </c>
      <c r="C17" s="114"/>
      <c r="D17" s="114"/>
      <c r="E17" s="115" t="s">
        <v>29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20">
        <f>+O18</f>
        <v>0</v>
      </c>
      <c r="R17" s="20"/>
      <c r="S17" s="20"/>
      <c r="T17" s="6">
        <f>+T18</f>
        <v>3500</v>
      </c>
      <c r="V17" s="33">
        <f>+V18</f>
        <v>3500</v>
      </c>
    </row>
    <row r="18" spans="2:22" ht="19.5" customHeight="1" x14ac:dyDescent="0.15">
      <c r="B18" s="117" t="s">
        <v>30</v>
      </c>
      <c r="C18" s="117"/>
      <c r="D18" s="117"/>
      <c r="E18" s="118" t="s">
        <v>31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9">
        <v>0</v>
      </c>
      <c r="P18" s="119"/>
      <c r="Q18" s="20"/>
      <c r="R18" s="20"/>
      <c r="S18" s="20"/>
      <c r="T18" s="6">
        <v>3500</v>
      </c>
      <c r="V18" s="33">
        <f>+O18+T18</f>
        <v>3500</v>
      </c>
    </row>
    <row r="19" spans="2:22" ht="13.7" customHeight="1" x14ac:dyDescent="0.15">
      <c r="B19" s="127" t="s">
        <v>32</v>
      </c>
      <c r="C19" s="127"/>
      <c r="D19" s="127"/>
      <c r="E19" s="128" t="s">
        <v>33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9">
        <v>0</v>
      </c>
      <c r="P19" s="129"/>
      <c r="Q19" s="18"/>
      <c r="R19" s="18"/>
      <c r="S19" s="18">
        <f>SUM(R20:R22)</f>
        <v>0</v>
      </c>
      <c r="T19" s="2">
        <f>+T20</f>
        <v>17500</v>
      </c>
      <c r="V19" s="2">
        <f>+V20</f>
        <v>17500</v>
      </c>
    </row>
    <row r="20" spans="2:22" ht="20.25" customHeight="1" x14ac:dyDescent="0.15">
      <c r="B20" s="120" t="s">
        <v>34</v>
      </c>
      <c r="C20" s="120"/>
      <c r="D20" s="120"/>
      <c r="E20" s="121" t="s">
        <v>35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2">
        <v>0</v>
      </c>
      <c r="P20" s="122"/>
      <c r="Q20" s="19"/>
      <c r="R20" s="19">
        <f>SUM(Q21:Q22)</f>
        <v>0</v>
      </c>
      <c r="S20" s="19"/>
      <c r="T20" s="4">
        <f>+T21</f>
        <v>17500</v>
      </c>
      <c r="V20" s="33">
        <f>+V21</f>
        <v>17500</v>
      </c>
    </row>
    <row r="21" spans="2:22" ht="13.7" customHeight="1" x14ac:dyDescent="0.15">
      <c r="B21" s="114" t="s">
        <v>36</v>
      </c>
      <c r="C21" s="114"/>
      <c r="D21" s="114"/>
      <c r="E21" s="115" t="s">
        <v>37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116"/>
      <c r="Q21" s="20">
        <f>+O22</f>
        <v>0</v>
      </c>
      <c r="R21" s="20"/>
      <c r="S21" s="20"/>
      <c r="T21" s="6">
        <f>+T22</f>
        <v>17500</v>
      </c>
      <c r="V21" s="34">
        <f>+V22</f>
        <v>17500</v>
      </c>
    </row>
    <row r="22" spans="2:22" ht="18" customHeight="1" thickBot="1" x14ac:dyDescent="0.2">
      <c r="B22" s="117" t="s">
        <v>38</v>
      </c>
      <c r="C22" s="117"/>
      <c r="D22" s="117"/>
      <c r="E22" s="118" t="s">
        <v>39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9">
        <v>0</v>
      </c>
      <c r="P22" s="119"/>
      <c r="Q22" s="20"/>
      <c r="R22" s="20"/>
      <c r="S22" s="20"/>
      <c r="T22" s="6">
        <v>17500</v>
      </c>
      <c r="V22" s="35">
        <f>+O22+T22</f>
        <v>17500</v>
      </c>
    </row>
    <row r="23" spans="2:22" s="25" customFormat="1" ht="13.7" customHeight="1" thickTop="1" x14ac:dyDescent="0.15">
      <c r="E23" s="131" t="s">
        <v>195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2">
        <v>240059.4</v>
      </c>
      <c r="P23" s="132"/>
      <c r="Q23" s="26"/>
      <c r="R23" s="26"/>
      <c r="S23" s="26">
        <f>SUM(S8:S19)</f>
        <v>240059.4</v>
      </c>
      <c r="T23" s="27">
        <f>+T8+T12+T19</f>
        <v>37556.520000000004</v>
      </c>
      <c r="V23" s="33">
        <f>+V8+V12+V19</f>
        <v>277615.92</v>
      </c>
    </row>
    <row r="24" spans="2:22" ht="10.5" customHeight="1" x14ac:dyDescent="0.15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2"/>
      <c r="P24" s="22"/>
      <c r="Q24" s="22"/>
      <c r="R24" s="22"/>
      <c r="S24" s="22"/>
      <c r="T24" s="22"/>
      <c r="V24" s="22"/>
    </row>
    <row r="25" spans="2:22" ht="17.45" customHeight="1" x14ac:dyDescent="0.15">
      <c r="I25" s="124" t="s">
        <v>41</v>
      </c>
      <c r="J25" s="124"/>
      <c r="K25" s="124"/>
      <c r="L25" s="124" t="s">
        <v>42</v>
      </c>
      <c r="M25" s="124"/>
      <c r="N25" s="124"/>
      <c r="O25" s="124"/>
      <c r="P25" s="124"/>
      <c r="Q25" s="130"/>
      <c r="R25" s="130"/>
      <c r="S25" s="130"/>
      <c r="T25" s="124"/>
      <c r="U25" s="124"/>
      <c r="V25" s="124"/>
    </row>
    <row r="26" spans="2:22" ht="13.7" customHeight="1" x14ac:dyDescent="0.15">
      <c r="B26" s="127" t="s">
        <v>18</v>
      </c>
      <c r="C26" s="127"/>
      <c r="D26" s="127"/>
      <c r="E26" s="128" t="s">
        <v>19</v>
      </c>
      <c r="F26" s="128"/>
      <c r="G26" s="128"/>
      <c r="H26" s="128"/>
      <c r="I26" s="128"/>
      <c r="J26" s="128"/>
      <c r="K26" s="128"/>
      <c r="L26" s="128"/>
      <c r="M26" s="128"/>
      <c r="N26" s="128"/>
      <c r="O26" s="129"/>
      <c r="P26" s="129"/>
      <c r="Q26" s="18"/>
      <c r="R26" s="18"/>
      <c r="S26" s="18">
        <f>SUM(R27:R53)</f>
        <v>486948.8</v>
      </c>
      <c r="T26" s="2">
        <f>+T27+T36+T40+T43+T46+T49</f>
        <v>203928.01</v>
      </c>
      <c r="V26" s="2">
        <f>+V27+V36+V40+V43+V46+V49</f>
        <v>690876.81</v>
      </c>
    </row>
    <row r="27" spans="2:22" ht="21.75" customHeight="1" x14ac:dyDescent="0.15">
      <c r="B27" s="120" t="s">
        <v>43</v>
      </c>
      <c r="C27" s="120"/>
      <c r="D27" s="120"/>
      <c r="E27" s="121" t="s">
        <v>44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122"/>
      <c r="Q27" s="19"/>
      <c r="R27" s="19">
        <f>SUM(Q28:Q35)</f>
        <v>148000</v>
      </c>
      <c r="S27" s="19"/>
      <c r="T27" s="5">
        <f>+T28+T30+T32+T34</f>
        <v>-25000</v>
      </c>
      <c r="V27" s="4">
        <f>+V28+V30+V32+V34</f>
        <v>123000</v>
      </c>
    </row>
    <row r="28" spans="2:22" ht="13.7" customHeight="1" x14ac:dyDescent="0.15">
      <c r="B28" s="114" t="s">
        <v>45</v>
      </c>
      <c r="C28" s="114"/>
      <c r="D28" s="114"/>
      <c r="E28" s="115" t="s">
        <v>46</v>
      </c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16"/>
      <c r="Q28" s="20">
        <f>+O29</f>
        <v>120000</v>
      </c>
      <c r="R28" s="20"/>
      <c r="S28" s="20"/>
      <c r="T28" s="7">
        <f>+T29</f>
        <v>-20000</v>
      </c>
      <c r="V28" s="6">
        <v>100000</v>
      </c>
    </row>
    <row r="29" spans="2:22" ht="13.7" customHeight="1" x14ac:dyDescent="0.15">
      <c r="B29" s="117" t="s">
        <v>47</v>
      </c>
      <c r="C29" s="117"/>
      <c r="D29" s="117"/>
      <c r="E29" s="118" t="s">
        <v>48</v>
      </c>
      <c r="F29" s="118"/>
      <c r="G29" s="118"/>
      <c r="H29" s="118"/>
      <c r="I29" s="118"/>
      <c r="J29" s="118"/>
      <c r="K29" s="118"/>
      <c r="L29" s="118"/>
      <c r="M29" s="118"/>
      <c r="N29" s="118"/>
      <c r="O29" s="119">
        <v>120000</v>
      </c>
      <c r="P29" s="119"/>
      <c r="Q29" s="20"/>
      <c r="R29" s="20"/>
      <c r="S29" s="20"/>
      <c r="T29" s="7">
        <v>-20000</v>
      </c>
      <c r="V29" s="6">
        <f>+O29+T29</f>
        <v>100000</v>
      </c>
    </row>
    <row r="30" spans="2:22" ht="13.7" customHeight="1" x14ac:dyDescent="0.15">
      <c r="B30" s="114" t="s">
        <v>49</v>
      </c>
      <c r="C30" s="114"/>
      <c r="D30" s="114"/>
      <c r="E30" s="115" t="s">
        <v>50</v>
      </c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116"/>
      <c r="Q30" s="20">
        <f>+O31</f>
        <v>10000</v>
      </c>
      <c r="R30" s="20"/>
      <c r="S30" s="20"/>
      <c r="T30" s="7">
        <f>+T31</f>
        <v>-5000</v>
      </c>
      <c r="V30" s="6">
        <v>5000</v>
      </c>
    </row>
    <row r="31" spans="2:22" ht="17.25" customHeight="1" x14ac:dyDescent="0.15">
      <c r="B31" s="117" t="s">
        <v>51</v>
      </c>
      <c r="C31" s="117"/>
      <c r="D31" s="117"/>
      <c r="E31" s="118" t="s">
        <v>52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9">
        <v>10000</v>
      </c>
      <c r="P31" s="119"/>
      <c r="Q31" s="20"/>
      <c r="R31" s="20"/>
      <c r="S31" s="20"/>
      <c r="T31" s="7">
        <v>-5000</v>
      </c>
      <c r="V31" s="6">
        <f>+O31+T31</f>
        <v>5000</v>
      </c>
    </row>
    <row r="32" spans="2:22" ht="13.7" customHeight="1" x14ac:dyDescent="0.15">
      <c r="B32" s="114" t="s">
        <v>53</v>
      </c>
      <c r="C32" s="114"/>
      <c r="D32" s="114"/>
      <c r="E32" s="115" t="s">
        <v>54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116"/>
      <c r="Q32" s="20">
        <f>+O33</f>
        <v>10000</v>
      </c>
      <c r="R32" s="20"/>
      <c r="S32" s="20"/>
      <c r="T32" s="7">
        <f>+T33</f>
        <v>-5000</v>
      </c>
      <c r="V32" s="6">
        <v>5000</v>
      </c>
    </row>
    <row r="33" spans="1:22" ht="17.25" customHeight="1" x14ac:dyDescent="0.15">
      <c r="B33" s="114" t="s">
        <v>55</v>
      </c>
      <c r="C33" s="114"/>
      <c r="D33" s="114"/>
      <c r="E33" s="115" t="s">
        <v>56</v>
      </c>
      <c r="F33" s="115"/>
      <c r="G33" s="115"/>
      <c r="H33" s="115"/>
      <c r="I33" s="115"/>
      <c r="J33" s="115"/>
      <c r="K33" s="115"/>
      <c r="L33" s="115"/>
      <c r="M33" s="115"/>
      <c r="N33" s="115"/>
      <c r="O33" s="116">
        <v>10000</v>
      </c>
      <c r="P33" s="116"/>
      <c r="Q33" s="20"/>
      <c r="R33" s="20"/>
      <c r="S33" s="20"/>
      <c r="T33" s="7">
        <v>-5000</v>
      </c>
      <c r="V33" s="6">
        <f>+O33+T33</f>
        <v>5000</v>
      </c>
    </row>
    <row r="34" spans="1:22" ht="13.7" customHeight="1" x14ac:dyDescent="0.15">
      <c r="B34" s="114" t="s">
        <v>57</v>
      </c>
      <c r="C34" s="114"/>
      <c r="D34" s="114"/>
      <c r="E34" s="115" t="s">
        <v>58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116"/>
      <c r="Q34" s="20">
        <f>+O35</f>
        <v>8000</v>
      </c>
      <c r="R34" s="20"/>
      <c r="S34" s="20"/>
      <c r="T34" s="6">
        <f>+T35</f>
        <v>5000</v>
      </c>
      <c r="V34" s="6">
        <v>13000</v>
      </c>
    </row>
    <row r="35" spans="1:22" ht="13.7" customHeight="1" x14ac:dyDescent="0.15">
      <c r="B35" s="117" t="s">
        <v>59</v>
      </c>
      <c r="C35" s="117"/>
      <c r="D35" s="117"/>
      <c r="E35" s="118" t="s">
        <v>60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9">
        <v>8000</v>
      </c>
      <c r="P35" s="119"/>
      <c r="Q35" s="20"/>
      <c r="R35" s="20"/>
      <c r="S35" s="20"/>
      <c r="T35" s="6">
        <v>5000</v>
      </c>
      <c r="V35" s="6">
        <f>+O35+T35</f>
        <v>13000</v>
      </c>
    </row>
    <row r="36" spans="1:22" ht="13.7" customHeight="1" x14ac:dyDescent="0.15">
      <c r="B36" s="120" t="s">
        <v>61</v>
      </c>
      <c r="C36" s="120"/>
      <c r="D36" s="120"/>
      <c r="E36" s="121" t="s">
        <v>62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2"/>
      <c r="P36" s="122"/>
      <c r="Q36" s="19"/>
      <c r="R36" s="19">
        <f>SUM(Q37:Q38)</f>
        <v>40000</v>
      </c>
      <c r="S36" s="19"/>
      <c r="T36" s="5">
        <f>+T37</f>
        <v>-15000</v>
      </c>
      <c r="V36" s="4">
        <f>+V37</f>
        <v>25000</v>
      </c>
    </row>
    <row r="37" spans="1:22" ht="13.7" customHeight="1" x14ac:dyDescent="0.15">
      <c r="B37" s="114" t="s">
        <v>63</v>
      </c>
      <c r="C37" s="114"/>
      <c r="D37" s="114"/>
      <c r="E37" s="115" t="s">
        <v>64</v>
      </c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116"/>
      <c r="Q37" s="20">
        <f>+O38</f>
        <v>40000</v>
      </c>
      <c r="R37" s="20"/>
      <c r="S37" s="20"/>
      <c r="T37" s="7">
        <f>+T38</f>
        <v>-15000</v>
      </c>
      <c r="V37" s="6">
        <f>+V38</f>
        <v>25000</v>
      </c>
    </row>
    <row r="38" spans="1:22" ht="13.7" customHeight="1" x14ac:dyDescent="0.15">
      <c r="B38" s="117" t="s">
        <v>65</v>
      </c>
      <c r="C38" s="117"/>
      <c r="D38" s="117"/>
      <c r="E38" s="118" t="s">
        <v>66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9">
        <v>40000</v>
      </c>
      <c r="P38" s="119"/>
      <c r="Q38" s="20"/>
      <c r="R38" s="20"/>
      <c r="S38" s="20"/>
      <c r="T38" s="44">
        <v>-15000</v>
      </c>
      <c r="V38" s="20">
        <f>+O38+T38</f>
        <v>25000</v>
      </c>
    </row>
    <row r="39" spans="1:22" ht="27" customHeight="1" x14ac:dyDescent="0.2">
      <c r="A39" s="110" t="s">
        <v>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1"/>
      <c r="O39" s="111"/>
      <c r="P39" s="28"/>
      <c r="Q39" s="40"/>
      <c r="R39" s="40"/>
      <c r="S39" s="43"/>
      <c r="T39" s="28"/>
      <c r="U39" s="28"/>
      <c r="V39" s="1" t="s">
        <v>5</v>
      </c>
    </row>
    <row r="40" spans="1:22" ht="18.75" customHeight="1" x14ac:dyDescent="0.15">
      <c r="B40" s="120" t="s">
        <v>20</v>
      </c>
      <c r="C40" s="120"/>
      <c r="D40" s="120"/>
      <c r="E40" s="121" t="s">
        <v>21</v>
      </c>
      <c r="F40" s="121"/>
      <c r="G40" s="121"/>
      <c r="H40" s="121"/>
      <c r="I40" s="121"/>
      <c r="J40" s="121"/>
      <c r="K40" s="121"/>
      <c r="L40" s="121"/>
      <c r="M40" s="121"/>
      <c r="N40" s="121"/>
      <c r="O40" s="122"/>
      <c r="P40" s="122"/>
      <c r="Q40" s="19"/>
      <c r="R40" s="19">
        <f>SUM(Q41:Q42)</f>
        <v>59948.800000000003</v>
      </c>
      <c r="S40" s="19"/>
      <c r="T40" s="5">
        <f>+T41</f>
        <v>-20000</v>
      </c>
      <c r="V40" s="4">
        <f>+V41</f>
        <v>39948.800000000003</v>
      </c>
    </row>
    <row r="41" spans="1:22" ht="13.7" customHeight="1" x14ac:dyDescent="0.15">
      <c r="B41" s="114" t="s">
        <v>22</v>
      </c>
      <c r="C41" s="114"/>
      <c r="D41" s="114"/>
      <c r="E41" s="115" t="s">
        <v>23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116"/>
      <c r="Q41" s="20">
        <f>+O42</f>
        <v>59948.800000000003</v>
      </c>
      <c r="R41" s="20"/>
      <c r="S41" s="20"/>
      <c r="T41" s="7">
        <f>+T42</f>
        <v>-20000</v>
      </c>
      <c r="V41" s="6">
        <f>+V42</f>
        <v>39948.800000000003</v>
      </c>
    </row>
    <row r="42" spans="1:22" ht="22.5" customHeight="1" x14ac:dyDescent="0.15">
      <c r="B42" s="117" t="s">
        <v>67</v>
      </c>
      <c r="C42" s="117"/>
      <c r="D42" s="117"/>
      <c r="E42" s="118" t="s">
        <v>68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9">
        <v>59948.800000000003</v>
      </c>
      <c r="P42" s="119"/>
      <c r="Q42" s="20"/>
      <c r="R42" s="20"/>
      <c r="S42" s="20"/>
      <c r="T42" s="7">
        <v>-20000</v>
      </c>
      <c r="V42" s="6">
        <f>+O42+T42</f>
        <v>39948.800000000003</v>
      </c>
    </row>
    <row r="43" spans="1:22" ht="13.7" customHeight="1" x14ac:dyDescent="0.15">
      <c r="B43" s="120" t="s">
        <v>69</v>
      </c>
      <c r="C43" s="120"/>
      <c r="D43" s="120"/>
      <c r="E43" s="121" t="s">
        <v>70</v>
      </c>
      <c r="F43" s="121"/>
      <c r="G43" s="121"/>
      <c r="H43" s="121"/>
      <c r="I43" s="121"/>
      <c r="J43" s="121"/>
      <c r="K43" s="121"/>
      <c r="L43" s="121"/>
      <c r="M43" s="121"/>
      <c r="N43" s="121"/>
      <c r="O43" s="122"/>
      <c r="P43" s="122"/>
      <c r="Q43" s="19"/>
      <c r="R43" s="19">
        <f>SUM(Q44:Q45)</f>
        <v>200000</v>
      </c>
      <c r="S43" s="19"/>
      <c r="T43" s="4">
        <f>+T44</f>
        <v>206233.22</v>
      </c>
      <c r="V43" s="4">
        <f>+V44</f>
        <v>406233.22</v>
      </c>
    </row>
    <row r="44" spans="1:22" ht="13.7" customHeight="1" x14ac:dyDescent="0.15">
      <c r="B44" s="114" t="s">
        <v>71</v>
      </c>
      <c r="C44" s="114"/>
      <c r="D44" s="114"/>
      <c r="E44" s="115" t="s">
        <v>72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116"/>
      <c r="Q44" s="20">
        <f>+O45</f>
        <v>200000</v>
      </c>
      <c r="R44" s="20"/>
      <c r="S44" s="20"/>
      <c r="T44" s="6">
        <f>+T45</f>
        <v>206233.22</v>
      </c>
      <c r="V44" s="6">
        <f>+V45</f>
        <v>406233.22</v>
      </c>
    </row>
    <row r="45" spans="1:22" ht="13.7" customHeight="1" x14ac:dyDescent="0.15">
      <c r="B45" s="117" t="s">
        <v>73</v>
      </c>
      <c r="C45" s="117"/>
      <c r="D45" s="117"/>
      <c r="E45" s="118" t="s">
        <v>74</v>
      </c>
      <c r="F45" s="118"/>
      <c r="G45" s="118"/>
      <c r="H45" s="118"/>
      <c r="I45" s="118"/>
      <c r="J45" s="118"/>
      <c r="K45" s="118"/>
      <c r="L45" s="118"/>
      <c r="M45" s="118"/>
      <c r="N45" s="118"/>
      <c r="O45" s="119">
        <v>200000</v>
      </c>
      <c r="P45" s="119"/>
      <c r="Q45" s="20"/>
      <c r="R45" s="20"/>
      <c r="S45" s="20"/>
      <c r="T45" s="6">
        <v>206233.22</v>
      </c>
      <c r="V45" s="6">
        <f>+O45+T45</f>
        <v>406233.22</v>
      </c>
    </row>
    <row r="46" spans="1:22" ht="19.5" customHeight="1" x14ac:dyDescent="0.15">
      <c r="B46" s="120" t="s">
        <v>75</v>
      </c>
      <c r="C46" s="120"/>
      <c r="D46" s="120"/>
      <c r="E46" s="121" t="s">
        <v>76</v>
      </c>
      <c r="F46" s="121"/>
      <c r="G46" s="121"/>
      <c r="H46" s="121"/>
      <c r="I46" s="121"/>
      <c r="J46" s="121"/>
      <c r="K46" s="121"/>
      <c r="L46" s="121"/>
      <c r="M46" s="121"/>
      <c r="N46" s="121"/>
      <c r="O46" s="122"/>
      <c r="P46" s="122"/>
      <c r="Q46" s="19"/>
      <c r="R46" s="19">
        <f>SUM(Q47:Q48)</f>
        <v>20000</v>
      </c>
      <c r="S46" s="19"/>
      <c r="T46" s="5">
        <f>+T47</f>
        <v>-20000</v>
      </c>
      <c r="V46" s="4">
        <f>+V47</f>
        <v>0</v>
      </c>
    </row>
    <row r="47" spans="1:22" ht="13.7" customHeight="1" x14ac:dyDescent="0.15">
      <c r="B47" s="114" t="s">
        <v>77</v>
      </c>
      <c r="C47" s="114"/>
      <c r="D47" s="114"/>
      <c r="E47" s="115" t="s">
        <v>78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6"/>
      <c r="P47" s="116"/>
      <c r="Q47" s="20">
        <f>+O48</f>
        <v>20000</v>
      </c>
      <c r="R47" s="20"/>
      <c r="S47" s="20"/>
      <c r="T47" s="7">
        <f>+T48</f>
        <v>-20000</v>
      </c>
      <c r="V47" s="6">
        <f>+V48</f>
        <v>0</v>
      </c>
    </row>
    <row r="48" spans="1:22" ht="13.7" customHeight="1" x14ac:dyDescent="0.15">
      <c r="B48" s="117" t="s">
        <v>79</v>
      </c>
      <c r="C48" s="117"/>
      <c r="D48" s="117"/>
      <c r="E48" s="118" t="s">
        <v>80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9">
        <v>20000</v>
      </c>
      <c r="P48" s="119"/>
      <c r="Q48" s="20"/>
      <c r="R48" s="20"/>
      <c r="S48" s="20"/>
      <c r="T48" s="7">
        <v>-20000</v>
      </c>
      <c r="V48" s="6">
        <f>+O48+T48</f>
        <v>0</v>
      </c>
    </row>
    <row r="49" spans="2:22" ht="16.5" customHeight="1" x14ac:dyDescent="0.15">
      <c r="B49" s="120" t="s">
        <v>26</v>
      </c>
      <c r="C49" s="120"/>
      <c r="D49" s="120"/>
      <c r="E49" s="121" t="s">
        <v>27</v>
      </c>
      <c r="F49" s="121"/>
      <c r="G49" s="121"/>
      <c r="H49" s="121"/>
      <c r="I49" s="121"/>
      <c r="J49" s="121"/>
      <c r="K49" s="121"/>
      <c r="L49" s="121"/>
      <c r="M49" s="121"/>
      <c r="N49" s="121"/>
      <c r="O49" s="122"/>
      <c r="P49" s="122"/>
      <c r="Q49" s="19"/>
      <c r="R49" s="19">
        <f>SUM(Q50:Q53)</f>
        <v>19000</v>
      </c>
      <c r="S49" s="19"/>
      <c r="T49" s="4">
        <f>+T50+T52</f>
        <v>77694.789999999994</v>
      </c>
      <c r="V49" s="4">
        <f>+V50+V52</f>
        <v>96694.79</v>
      </c>
    </row>
    <row r="50" spans="2:22" ht="13.7" customHeight="1" x14ac:dyDescent="0.15">
      <c r="B50" s="114" t="s">
        <v>81</v>
      </c>
      <c r="C50" s="114"/>
      <c r="D50" s="114"/>
      <c r="E50" s="115" t="s">
        <v>82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6"/>
      <c r="P50" s="116"/>
      <c r="Q50" s="20">
        <f>+O51</f>
        <v>4000</v>
      </c>
      <c r="R50" s="20"/>
      <c r="S50" s="20"/>
      <c r="T50" s="6">
        <f>+T51</f>
        <v>0</v>
      </c>
      <c r="V50" s="6">
        <f>+V51</f>
        <v>4000</v>
      </c>
    </row>
    <row r="51" spans="2:22" ht="13.7" customHeight="1" x14ac:dyDescent="0.15">
      <c r="B51" s="117" t="s">
        <v>83</v>
      </c>
      <c r="C51" s="117"/>
      <c r="D51" s="117"/>
      <c r="E51" s="118" t="s">
        <v>84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>
        <v>4000</v>
      </c>
      <c r="P51" s="119"/>
      <c r="Q51" s="20"/>
      <c r="R51" s="20"/>
      <c r="S51" s="20"/>
      <c r="T51" s="6">
        <v>0</v>
      </c>
      <c r="V51" s="6">
        <f>+O51+T51</f>
        <v>4000</v>
      </c>
    </row>
    <row r="52" spans="2:22" ht="18" customHeight="1" x14ac:dyDescent="0.15">
      <c r="B52" s="114" t="s">
        <v>28</v>
      </c>
      <c r="C52" s="114"/>
      <c r="D52" s="114"/>
      <c r="E52" s="115" t="s">
        <v>29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6"/>
      <c r="P52" s="116"/>
      <c r="Q52" s="20">
        <f>+O53</f>
        <v>15000</v>
      </c>
      <c r="R52" s="20"/>
      <c r="S52" s="20"/>
      <c r="T52" s="6">
        <f>+T53</f>
        <v>77694.789999999994</v>
      </c>
      <c r="V52" s="6">
        <f>+V53</f>
        <v>92694.79</v>
      </c>
    </row>
    <row r="53" spans="2:22" ht="16.5" customHeight="1" x14ac:dyDescent="0.15">
      <c r="B53" s="117" t="s">
        <v>30</v>
      </c>
      <c r="C53" s="117"/>
      <c r="D53" s="117"/>
      <c r="E53" s="118" t="s">
        <v>31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9">
        <v>15000</v>
      </c>
      <c r="P53" s="119"/>
      <c r="Q53" s="20"/>
      <c r="R53" s="20"/>
      <c r="S53" s="20"/>
      <c r="T53" s="6">
        <v>77694.789999999994</v>
      </c>
      <c r="V53" s="6">
        <f>+O53+T53</f>
        <v>92694.79</v>
      </c>
    </row>
    <row r="54" spans="2:22" ht="9.75" customHeight="1" x14ac:dyDescent="0.15">
      <c r="B54" s="42"/>
      <c r="C54" s="42"/>
      <c r="D54" s="4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0"/>
      <c r="P54" s="20"/>
      <c r="Q54" s="20"/>
      <c r="R54" s="20"/>
      <c r="S54" s="20"/>
      <c r="T54" s="20"/>
      <c r="V54" s="20"/>
    </row>
    <row r="55" spans="2:22" ht="10.5" customHeight="1" x14ac:dyDescent="0.15">
      <c r="B55" s="127" t="s">
        <v>32</v>
      </c>
      <c r="C55" s="127"/>
      <c r="D55" s="127"/>
      <c r="E55" s="128" t="s">
        <v>33</v>
      </c>
      <c r="F55" s="128"/>
      <c r="G55" s="128"/>
      <c r="H55" s="128"/>
      <c r="I55" s="128"/>
      <c r="J55" s="128"/>
      <c r="K55" s="128"/>
      <c r="L55" s="128"/>
      <c r="M55" s="128"/>
      <c r="N55" s="128"/>
      <c r="O55" s="129"/>
      <c r="P55" s="129"/>
      <c r="Q55" s="18"/>
      <c r="R55" s="18"/>
      <c r="S55" s="18">
        <f>SUM(R56:R76)</f>
        <v>514500</v>
      </c>
      <c r="T55" s="3">
        <f>+T56+T59+T68+T71+T74</f>
        <v>-82172.100000000006</v>
      </c>
      <c r="V55" s="2">
        <f>+V56+V59+V68+V71+V74</f>
        <v>432327.9</v>
      </c>
    </row>
    <row r="56" spans="2:22" ht="13.7" customHeight="1" x14ac:dyDescent="0.15">
      <c r="B56" s="120" t="s">
        <v>85</v>
      </c>
      <c r="C56" s="120"/>
      <c r="D56" s="120"/>
      <c r="E56" s="121" t="s">
        <v>86</v>
      </c>
      <c r="F56" s="121"/>
      <c r="G56" s="121"/>
      <c r="H56" s="121"/>
      <c r="I56" s="121"/>
      <c r="J56" s="121"/>
      <c r="K56" s="121"/>
      <c r="L56" s="121"/>
      <c r="M56" s="121"/>
      <c r="N56" s="121"/>
      <c r="O56" s="122"/>
      <c r="P56" s="122"/>
      <c r="Q56" s="19"/>
      <c r="R56" s="19">
        <f>SUM(Q57:Q58)</f>
        <v>10000</v>
      </c>
      <c r="S56" s="19"/>
      <c r="T56" s="4">
        <f>+T57</f>
        <v>4110.01</v>
      </c>
      <c r="V56" s="4">
        <f>+V57</f>
        <v>14110.01</v>
      </c>
    </row>
    <row r="57" spans="2:22" ht="13.7" customHeight="1" x14ac:dyDescent="0.15">
      <c r="B57" s="114" t="s">
        <v>87</v>
      </c>
      <c r="C57" s="114"/>
      <c r="D57" s="114"/>
      <c r="E57" s="115" t="s">
        <v>88</v>
      </c>
      <c r="F57" s="115"/>
      <c r="G57" s="115"/>
      <c r="H57" s="115"/>
      <c r="I57" s="115"/>
      <c r="J57" s="115"/>
      <c r="K57" s="115"/>
      <c r="L57" s="115"/>
      <c r="M57" s="115"/>
      <c r="N57" s="115"/>
      <c r="O57" s="116"/>
      <c r="P57" s="116"/>
      <c r="Q57" s="20">
        <f>+O58</f>
        <v>10000</v>
      </c>
      <c r="R57" s="20"/>
      <c r="S57" s="20"/>
      <c r="T57" s="6">
        <f>+T58</f>
        <v>4110.01</v>
      </c>
      <c r="V57" s="6">
        <f>+V58</f>
        <v>14110.01</v>
      </c>
    </row>
    <row r="58" spans="2:22" ht="13.7" customHeight="1" x14ac:dyDescent="0.15">
      <c r="B58" s="117" t="s">
        <v>89</v>
      </c>
      <c r="C58" s="117"/>
      <c r="D58" s="117"/>
      <c r="E58" s="118" t="s">
        <v>90</v>
      </c>
      <c r="F58" s="118"/>
      <c r="G58" s="118"/>
      <c r="H58" s="118"/>
      <c r="I58" s="118"/>
      <c r="J58" s="118"/>
      <c r="K58" s="118"/>
      <c r="L58" s="118"/>
      <c r="M58" s="118"/>
      <c r="N58" s="118"/>
      <c r="O58" s="119">
        <v>10000</v>
      </c>
      <c r="P58" s="119"/>
      <c r="Q58" s="20"/>
      <c r="R58" s="20"/>
      <c r="S58" s="20"/>
      <c r="T58" s="6">
        <v>4110.01</v>
      </c>
      <c r="V58" s="6">
        <f>+O58+T58</f>
        <v>14110.01</v>
      </c>
    </row>
    <row r="59" spans="2:22" ht="19.5" customHeight="1" x14ac:dyDescent="0.15">
      <c r="B59" s="120" t="s">
        <v>34</v>
      </c>
      <c r="C59" s="120"/>
      <c r="D59" s="120"/>
      <c r="E59" s="121" t="s">
        <v>35</v>
      </c>
      <c r="F59" s="121"/>
      <c r="G59" s="121"/>
      <c r="H59" s="121"/>
      <c r="I59" s="121"/>
      <c r="J59" s="121"/>
      <c r="K59" s="121"/>
      <c r="L59" s="121"/>
      <c r="M59" s="121"/>
      <c r="N59" s="121"/>
      <c r="O59" s="122"/>
      <c r="P59" s="122"/>
      <c r="Q59" s="19"/>
      <c r="R59" s="19">
        <f>SUM(Q60:Q66)</f>
        <v>58000</v>
      </c>
      <c r="S59" s="19"/>
      <c r="T59" s="4">
        <f>+T60+T62+T64+T66</f>
        <v>42217.89</v>
      </c>
      <c r="V59" s="4">
        <f>+V60+V62+V64+V66</f>
        <v>100217.89</v>
      </c>
    </row>
    <row r="60" spans="2:22" ht="13.7" customHeight="1" x14ac:dyDescent="0.15">
      <c r="B60" s="114" t="s">
        <v>91</v>
      </c>
      <c r="C60" s="114"/>
      <c r="D60" s="114"/>
      <c r="E60" s="115" t="s">
        <v>92</v>
      </c>
      <c r="F60" s="115"/>
      <c r="G60" s="115"/>
      <c r="H60" s="115"/>
      <c r="I60" s="115"/>
      <c r="J60" s="115"/>
      <c r="K60" s="115"/>
      <c r="L60" s="115"/>
      <c r="M60" s="115"/>
      <c r="N60" s="115"/>
      <c r="O60" s="116"/>
      <c r="P60" s="116"/>
      <c r="Q60" s="20">
        <f>+O61</f>
        <v>30000</v>
      </c>
      <c r="R60" s="20"/>
      <c r="S60" s="20"/>
      <c r="T60" s="7">
        <f>+T61</f>
        <v>-28417.75</v>
      </c>
      <c r="V60" s="6">
        <f>+V61</f>
        <v>1582.25</v>
      </c>
    </row>
    <row r="61" spans="2:22" ht="17.25" customHeight="1" x14ac:dyDescent="0.15">
      <c r="B61" s="117" t="s">
        <v>93</v>
      </c>
      <c r="C61" s="117"/>
      <c r="D61" s="117"/>
      <c r="E61" s="118" t="s">
        <v>94</v>
      </c>
      <c r="F61" s="118"/>
      <c r="G61" s="118"/>
      <c r="H61" s="118"/>
      <c r="I61" s="118"/>
      <c r="J61" s="118"/>
      <c r="K61" s="118"/>
      <c r="L61" s="118"/>
      <c r="M61" s="118"/>
      <c r="N61" s="118"/>
      <c r="O61" s="119">
        <v>30000</v>
      </c>
      <c r="P61" s="119"/>
      <c r="Q61" s="20"/>
      <c r="R61" s="20"/>
      <c r="S61" s="20"/>
      <c r="T61" s="7">
        <v>-28417.75</v>
      </c>
      <c r="V61" s="6">
        <f>+O61+T61</f>
        <v>1582.25</v>
      </c>
    </row>
    <row r="62" spans="2:22" ht="21.75" customHeight="1" x14ac:dyDescent="0.15">
      <c r="B62" s="114" t="s">
        <v>95</v>
      </c>
      <c r="C62" s="114"/>
      <c r="D62" s="114"/>
      <c r="E62" s="115" t="s">
        <v>96</v>
      </c>
      <c r="F62" s="115"/>
      <c r="G62" s="115"/>
      <c r="H62" s="115"/>
      <c r="I62" s="115"/>
      <c r="J62" s="115"/>
      <c r="K62" s="115"/>
      <c r="L62" s="115"/>
      <c r="M62" s="115"/>
      <c r="N62" s="115"/>
      <c r="O62" s="116"/>
      <c r="P62" s="116"/>
      <c r="Q62" s="20">
        <f>+O63</f>
        <v>10000</v>
      </c>
      <c r="R62" s="20"/>
      <c r="S62" s="20"/>
      <c r="T62" s="7">
        <f>+T63</f>
        <v>-10000</v>
      </c>
      <c r="V62" s="6">
        <f>+V63</f>
        <v>0</v>
      </c>
    </row>
    <row r="63" spans="2:22" ht="19.5" customHeight="1" x14ac:dyDescent="0.15">
      <c r="B63" s="117" t="s">
        <v>97</v>
      </c>
      <c r="C63" s="117"/>
      <c r="D63" s="117"/>
      <c r="E63" s="118" t="s">
        <v>98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9">
        <v>10000</v>
      </c>
      <c r="P63" s="119"/>
      <c r="Q63" s="20"/>
      <c r="R63" s="20"/>
      <c r="S63" s="20"/>
      <c r="T63" s="7">
        <v>-10000</v>
      </c>
      <c r="V63" s="6">
        <f>+O63+T63</f>
        <v>0</v>
      </c>
    </row>
    <row r="64" spans="2:22" ht="13.7" customHeight="1" x14ac:dyDescent="0.15">
      <c r="B64" s="114" t="s">
        <v>36</v>
      </c>
      <c r="C64" s="114"/>
      <c r="D64" s="114"/>
      <c r="E64" s="115" t="s">
        <v>37</v>
      </c>
      <c r="F64" s="115"/>
      <c r="G64" s="115"/>
      <c r="H64" s="115"/>
      <c r="I64" s="115"/>
      <c r="J64" s="115"/>
      <c r="K64" s="115"/>
      <c r="L64" s="115"/>
      <c r="M64" s="115"/>
      <c r="N64" s="115"/>
      <c r="O64" s="116"/>
      <c r="P64" s="116"/>
      <c r="Q64" s="20">
        <f>+O65</f>
        <v>10000</v>
      </c>
      <c r="R64" s="20"/>
      <c r="S64" s="20"/>
      <c r="T64" s="6">
        <f>+T65</f>
        <v>88635.64</v>
      </c>
      <c r="V64" s="6">
        <f>+V65</f>
        <v>98635.64</v>
      </c>
    </row>
    <row r="65" spans="1:22" ht="17.25" customHeight="1" x14ac:dyDescent="0.15">
      <c r="B65" s="117" t="s">
        <v>38</v>
      </c>
      <c r="C65" s="117"/>
      <c r="D65" s="117"/>
      <c r="E65" s="118" t="s">
        <v>39</v>
      </c>
      <c r="F65" s="118"/>
      <c r="G65" s="118"/>
      <c r="H65" s="118"/>
      <c r="I65" s="118"/>
      <c r="J65" s="118"/>
      <c r="K65" s="118"/>
      <c r="L65" s="118"/>
      <c r="M65" s="118"/>
      <c r="N65" s="118"/>
      <c r="O65" s="119">
        <v>10000</v>
      </c>
      <c r="P65" s="119"/>
      <c r="Q65" s="20"/>
      <c r="R65" s="20"/>
      <c r="S65" s="20"/>
      <c r="T65" s="6">
        <v>88635.64</v>
      </c>
      <c r="V65" s="6">
        <f>+O65+T65</f>
        <v>98635.64</v>
      </c>
    </row>
    <row r="66" spans="1:22" ht="13.7" customHeight="1" x14ac:dyDescent="0.15">
      <c r="B66" s="114" t="s">
        <v>99</v>
      </c>
      <c r="C66" s="114"/>
      <c r="D66" s="114"/>
      <c r="E66" s="115" t="s">
        <v>100</v>
      </c>
      <c r="F66" s="115"/>
      <c r="G66" s="115"/>
      <c r="H66" s="115"/>
      <c r="I66" s="115"/>
      <c r="J66" s="115"/>
      <c r="K66" s="115"/>
      <c r="L66" s="115"/>
      <c r="M66" s="115"/>
      <c r="N66" s="115"/>
      <c r="O66" s="116"/>
      <c r="P66" s="116"/>
      <c r="Q66" s="20">
        <f>+O67</f>
        <v>8000</v>
      </c>
      <c r="R66" s="20"/>
      <c r="S66" s="20"/>
      <c r="T66" s="7">
        <f>+T67</f>
        <v>-8000</v>
      </c>
      <c r="V66" s="6">
        <f>+V67</f>
        <v>0</v>
      </c>
    </row>
    <row r="67" spans="1:22" ht="13.7" customHeight="1" x14ac:dyDescent="0.15">
      <c r="B67" s="117" t="s">
        <v>101</v>
      </c>
      <c r="C67" s="117"/>
      <c r="D67" s="117"/>
      <c r="E67" s="118" t="s">
        <v>102</v>
      </c>
      <c r="F67" s="118"/>
      <c r="G67" s="118"/>
      <c r="H67" s="118"/>
      <c r="I67" s="118"/>
      <c r="J67" s="118"/>
      <c r="K67" s="118"/>
      <c r="L67" s="118"/>
      <c r="M67" s="118"/>
      <c r="N67" s="118"/>
      <c r="O67" s="119">
        <v>8000</v>
      </c>
      <c r="P67" s="119"/>
      <c r="Q67" s="20"/>
      <c r="R67" s="20"/>
      <c r="S67" s="20"/>
      <c r="T67" s="7">
        <v>-8000</v>
      </c>
      <c r="V67" s="6">
        <f>+O67+T67</f>
        <v>0</v>
      </c>
    </row>
    <row r="68" spans="1:22" ht="13.7" customHeight="1" x14ac:dyDescent="0.15">
      <c r="B68" s="120" t="s">
        <v>103</v>
      </c>
      <c r="C68" s="120"/>
      <c r="D68" s="120"/>
      <c r="E68" s="121" t="s">
        <v>104</v>
      </c>
      <c r="F68" s="121"/>
      <c r="G68" s="121"/>
      <c r="H68" s="121"/>
      <c r="I68" s="121"/>
      <c r="J68" s="121"/>
      <c r="K68" s="121"/>
      <c r="L68" s="121"/>
      <c r="M68" s="121"/>
      <c r="N68" s="121"/>
      <c r="O68" s="122"/>
      <c r="P68" s="122"/>
      <c r="Q68" s="19"/>
      <c r="R68" s="19">
        <f>SUM(Q69:Q70)</f>
        <v>80000</v>
      </c>
      <c r="S68" s="19"/>
      <c r="T68" s="5">
        <f>+T69</f>
        <v>-5000</v>
      </c>
      <c r="V68" s="4">
        <f>+V69</f>
        <v>75000</v>
      </c>
    </row>
    <row r="69" spans="1:22" ht="13.7" customHeight="1" x14ac:dyDescent="0.15">
      <c r="B69" s="114" t="s">
        <v>105</v>
      </c>
      <c r="C69" s="114"/>
      <c r="D69" s="114"/>
      <c r="E69" s="115" t="s">
        <v>106</v>
      </c>
      <c r="F69" s="115"/>
      <c r="G69" s="115"/>
      <c r="H69" s="115"/>
      <c r="I69" s="115"/>
      <c r="J69" s="115"/>
      <c r="K69" s="115"/>
      <c r="L69" s="115"/>
      <c r="M69" s="115"/>
      <c r="N69" s="115"/>
      <c r="O69" s="116"/>
      <c r="P69" s="116"/>
      <c r="Q69" s="20">
        <f>+O70</f>
        <v>80000</v>
      </c>
      <c r="R69" s="20"/>
      <c r="S69" s="20"/>
      <c r="T69" s="7">
        <f>+T70</f>
        <v>-5000</v>
      </c>
      <c r="V69" s="6">
        <f>+V70</f>
        <v>75000</v>
      </c>
    </row>
    <row r="70" spans="1:22" ht="13.7" customHeight="1" x14ac:dyDescent="0.15">
      <c r="B70" s="117" t="s">
        <v>107</v>
      </c>
      <c r="C70" s="117"/>
      <c r="D70" s="117"/>
      <c r="E70" s="118" t="s">
        <v>108</v>
      </c>
      <c r="F70" s="118"/>
      <c r="G70" s="118"/>
      <c r="H70" s="118"/>
      <c r="I70" s="118"/>
      <c r="J70" s="118"/>
      <c r="K70" s="118"/>
      <c r="L70" s="118"/>
      <c r="M70" s="118"/>
      <c r="N70" s="118"/>
      <c r="O70" s="119">
        <v>80000</v>
      </c>
      <c r="P70" s="119"/>
      <c r="Q70" s="20"/>
      <c r="R70" s="20"/>
      <c r="S70" s="20"/>
      <c r="T70" s="7">
        <v>-5000</v>
      </c>
      <c r="V70" s="6">
        <f>+O70+T70</f>
        <v>75000</v>
      </c>
    </row>
    <row r="71" spans="1:22" ht="13.7" customHeight="1" x14ac:dyDescent="0.15">
      <c r="B71" s="120" t="s">
        <v>109</v>
      </c>
      <c r="C71" s="120"/>
      <c r="D71" s="120"/>
      <c r="E71" s="121" t="s">
        <v>110</v>
      </c>
      <c r="F71" s="121"/>
      <c r="G71" s="121"/>
      <c r="H71" s="121"/>
      <c r="I71" s="121"/>
      <c r="J71" s="121"/>
      <c r="K71" s="121"/>
      <c r="L71" s="121"/>
      <c r="M71" s="121"/>
      <c r="N71" s="121"/>
      <c r="O71" s="122"/>
      <c r="P71" s="122"/>
      <c r="Q71" s="19"/>
      <c r="R71" s="19">
        <f>SUM(Q72:Q73)</f>
        <v>325000</v>
      </c>
      <c r="S71" s="19"/>
      <c r="T71" s="5">
        <f>+T72</f>
        <v>-82000</v>
      </c>
      <c r="V71" s="4">
        <f>+V72</f>
        <v>243000</v>
      </c>
    </row>
    <row r="72" spans="1:22" ht="13.7" customHeight="1" x14ac:dyDescent="0.15">
      <c r="B72" s="114" t="s">
        <v>111</v>
      </c>
      <c r="C72" s="114"/>
      <c r="D72" s="114"/>
      <c r="E72" s="115" t="s">
        <v>112</v>
      </c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16"/>
      <c r="Q72" s="20">
        <f>+O73</f>
        <v>325000</v>
      </c>
      <c r="R72" s="20"/>
      <c r="S72" s="20"/>
      <c r="T72" s="7">
        <f>+T73</f>
        <v>-82000</v>
      </c>
      <c r="V72" s="6">
        <f>+V73</f>
        <v>243000</v>
      </c>
    </row>
    <row r="73" spans="1:22" ht="20.25" customHeight="1" x14ac:dyDescent="0.15">
      <c r="B73" s="117" t="s">
        <v>117</v>
      </c>
      <c r="C73" s="117"/>
      <c r="D73" s="117"/>
      <c r="E73" s="118" t="s">
        <v>118</v>
      </c>
      <c r="F73" s="118"/>
      <c r="G73" s="118"/>
      <c r="H73" s="118"/>
      <c r="I73" s="118"/>
      <c r="J73" s="118"/>
      <c r="K73" s="118"/>
      <c r="L73" s="118"/>
      <c r="M73" s="118"/>
      <c r="N73" s="118"/>
      <c r="O73" s="119">
        <v>325000</v>
      </c>
      <c r="P73" s="119"/>
      <c r="Q73" s="20"/>
      <c r="R73" s="20"/>
      <c r="S73" s="20"/>
      <c r="T73" s="7">
        <v>-82000</v>
      </c>
      <c r="V73" s="6">
        <f>+O73+T73</f>
        <v>243000</v>
      </c>
    </row>
    <row r="74" spans="1:22" ht="13.5" customHeight="1" x14ac:dyDescent="0.15">
      <c r="B74" s="120" t="s">
        <v>119</v>
      </c>
      <c r="C74" s="120"/>
      <c r="D74" s="120"/>
      <c r="E74" s="121" t="s">
        <v>120</v>
      </c>
      <c r="F74" s="121"/>
      <c r="G74" s="121"/>
      <c r="H74" s="121"/>
      <c r="I74" s="121"/>
      <c r="J74" s="121"/>
      <c r="K74" s="121"/>
      <c r="L74" s="121"/>
      <c r="M74" s="121"/>
      <c r="N74" s="121"/>
      <c r="O74" s="122"/>
      <c r="P74" s="122"/>
      <c r="Q74" s="19"/>
      <c r="R74" s="19">
        <f>SUM(Q75:Q76)</f>
        <v>41500</v>
      </c>
      <c r="S74" s="19"/>
      <c r="T74" s="5">
        <f>+T75</f>
        <v>-41500</v>
      </c>
      <c r="V74" s="4">
        <f>+V75</f>
        <v>0</v>
      </c>
    </row>
    <row r="75" spans="1:22" ht="13.5" customHeight="1" x14ac:dyDescent="0.15">
      <c r="B75" s="114" t="s">
        <v>121</v>
      </c>
      <c r="C75" s="114"/>
      <c r="D75" s="114"/>
      <c r="E75" s="115" t="s">
        <v>122</v>
      </c>
      <c r="F75" s="115"/>
      <c r="G75" s="115"/>
      <c r="H75" s="115"/>
      <c r="I75" s="115"/>
      <c r="J75" s="115"/>
      <c r="K75" s="115"/>
      <c r="L75" s="115"/>
      <c r="M75" s="115"/>
      <c r="N75" s="115"/>
      <c r="O75" s="116"/>
      <c r="P75" s="116"/>
      <c r="Q75" s="20">
        <f>+O76</f>
        <v>41500</v>
      </c>
      <c r="R75" s="20"/>
      <c r="S75" s="20"/>
      <c r="T75" s="7">
        <f>+T76</f>
        <v>-41500</v>
      </c>
      <c r="V75" s="6">
        <f>+V76</f>
        <v>0</v>
      </c>
    </row>
    <row r="76" spans="1:22" ht="20.25" customHeight="1" x14ac:dyDescent="0.15">
      <c r="B76" s="117" t="s">
        <v>123</v>
      </c>
      <c r="C76" s="117"/>
      <c r="D76" s="117"/>
      <c r="E76" s="118" t="s">
        <v>124</v>
      </c>
      <c r="F76" s="118"/>
      <c r="G76" s="118"/>
      <c r="H76" s="118"/>
      <c r="I76" s="118"/>
      <c r="J76" s="118"/>
      <c r="K76" s="118"/>
      <c r="L76" s="118"/>
      <c r="M76" s="118"/>
      <c r="N76" s="118"/>
      <c r="O76" s="119">
        <v>41500</v>
      </c>
      <c r="P76" s="119"/>
      <c r="Q76" s="20"/>
      <c r="R76" s="20"/>
      <c r="S76" s="20"/>
      <c r="T76" s="7">
        <v>-41500</v>
      </c>
      <c r="V76" s="6">
        <f>+O76+T76</f>
        <v>0</v>
      </c>
    </row>
    <row r="77" spans="1:22" ht="20.25" customHeight="1" x14ac:dyDescent="0.15">
      <c r="B77" s="45"/>
      <c r="C77" s="45"/>
      <c r="D77" s="45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7"/>
      <c r="P77" s="47"/>
      <c r="Q77" s="20"/>
      <c r="R77" s="20"/>
      <c r="S77" s="20"/>
      <c r="T77" s="44"/>
      <c r="V77" s="20"/>
    </row>
    <row r="78" spans="1:22" ht="30.2" customHeight="1" x14ac:dyDescent="0.2">
      <c r="A78" s="110" t="s">
        <v>113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1" t="s">
        <v>114</v>
      </c>
      <c r="O78" s="111"/>
      <c r="P78" s="28"/>
      <c r="Q78" s="40"/>
      <c r="R78" s="40"/>
      <c r="S78" s="40"/>
      <c r="T78" s="28"/>
      <c r="U78" s="28"/>
      <c r="V78" s="1" t="s">
        <v>116</v>
      </c>
    </row>
    <row r="79" spans="1:22" ht="10.5" customHeight="1" x14ac:dyDescent="0.15">
      <c r="B79" s="127" t="s">
        <v>125</v>
      </c>
      <c r="C79" s="127"/>
      <c r="D79" s="127"/>
      <c r="E79" s="128" t="s">
        <v>126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9"/>
      <c r="P79" s="129"/>
      <c r="Q79" s="18"/>
      <c r="R79" s="18"/>
      <c r="S79" s="18">
        <f>SUM(R80:R89)</f>
        <v>1084051.2</v>
      </c>
      <c r="T79" s="3">
        <f>+T80+T85</f>
        <v>-111255.64</v>
      </c>
      <c r="V79" s="2">
        <f>+V80+V85</f>
        <v>972795.56</v>
      </c>
    </row>
    <row r="80" spans="1:22" ht="18" customHeight="1" x14ac:dyDescent="0.15">
      <c r="B80" s="120" t="s">
        <v>127</v>
      </c>
      <c r="C80" s="120"/>
      <c r="D80" s="120"/>
      <c r="E80" s="121" t="s">
        <v>128</v>
      </c>
      <c r="F80" s="121"/>
      <c r="G80" s="121"/>
      <c r="H80" s="121"/>
      <c r="I80" s="121"/>
      <c r="J80" s="121"/>
      <c r="K80" s="121"/>
      <c r="L80" s="121"/>
      <c r="M80" s="121"/>
      <c r="N80" s="121"/>
      <c r="O80" s="122">
        <v>524051.20000000001</v>
      </c>
      <c r="P80" s="122"/>
      <c r="Q80" s="19"/>
      <c r="R80" s="19">
        <f>SUM(Q81:Q84)</f>
        <v>524051.20000000001</v>
      </c>
      <c r="S80" s="19"/>
      <c r="T80" s="4">
        <f>+T81</f>
        <v>0</v>
      </c>
      <c r="V80" s="4">
        <f>+V81</f>
        <v>524051.20000000001</v>
      </c>
    </row>
    <row r="81" spans="2:22" ht="13.7" customHeight="1" x14ac:dyDescent="0.15">
      <c r="B81" s="114" t="s">
        <v>129</v>
      </c>
      <c r="C81" s="114"/>
      <c r="D81" s="114"/>
      <c r="E81" s="115" t="s">
        <v>130</v>
      </c>
      <c r="F81" s="115"/>
      <c r="G81" s="115"/>
      <c r="H81" s="115"/>
      <c r="I81" s="115"/>
      <c r="J81" s="115"/>
      <c r="K81" s="115"/>
      <c r="L81" s="115"/>
      <c r="M81" s="115"/>
      <c r="N81" s="115"/>
      <c r="O81" s="116"/>
      <c r="P81" s="116"/>
      <c r="Q81" s="20">
        <f>SUM(O82:P84)</f>
        <v>524051.20000000001</v>
      </c>
      <c r="R81" s="20"/>
      <c r="S81" s="20"/>
      <c r="T81" s="6">
        <f>SUM(T82:T84)</f>
        <v>0</v>
      </c>
      <c r="V81" s="6">
        <f>SUM(V82:V84)</f>
        <v>524051.20000000001</v>
      </c>
    </row>
    <row r="82" spans="2:22" ht="18" customHeight="1" x14ac:dyDescent="0.15">
      <c r="B82" s="117" t="s">
        <v>131</v>
      </c>
      <c r="C82" s="117"/>
      <c r="D82" s="117"/>
      <c r="E82" s="118" t="s">
        <v>132</v>
      </c>
      <c r="F82" s="118"/>
      <c r="G82" s="118"/>
      <c r="H82" s="118"/>
      <c r="I82" s="118"/>
      <c r="J82" s="118"/>
      <c r="K82" s="118"/>
      <c r="L82" s="118"/>
      <c r="M82" s="118"/>
      <c r="N82" s="118"/>
      <c r="O82" s="119">
        <v>462551.2</v>
      </c>
      <c r="P82" s="119"/>
      <c r="Q82" s="20"/>
      <c r="R82" s="20"/>
      <c r="S82" s="20"/>
      <c r="T82" s="6">
        <v>0</v>
      </c>
      <c r="V82" s="6">
        <f>+O82+T82</f>
        <v>462551.2</v>
      </c>
    </row>
    <row r="83" spans="2:22" ht="13.7" customHeight="1" x14ac:dyDescent="0.15">
      <c r="B83" s="117" t="s">
        <v>133</v>
      </c>
      <c r="C83" s="117"/>
      <c r="D83" s="117"/>
      <c r="E83" s="118" t="s">
        <v>134</v>
      </c>
      <c r="F83" s="118"/>
      <c r="G83" s="118"/>
      <c r="H83" s="118"/>
      <c r="I83" s="118"/>
      <c r="J83" s="118"/>
      <c r="K83" s="118"/>
      <c r="L83" s="118"/>
      <c r="M83" s="118"/>
      <c r="N83" s="118"/>
      <c r="O83" s="119">
        <v>1500</v>
      </c>
      <c r="P83" s="119"/>
      <c r="Q83" s="20"/>
      <c r="R83" s="20"/>
      <c r="S83" s="20"/>
      <c r="T83" s="6">
        <v>0</v>
      </c>
      <c r="V83" s="6">
        <f>+O83+T83</f>
        <v>1500</v>
      </c>
    </row>
    <row r="84" spans="2:22" ht="13.7" customHeight="1" x14ac:dyDescent="0.15">
      <c r="B84" s="117" t="s">
        <v>135</v>
      </c>
      <c r="C84" s="117"/>
      <c r="D84" s="117"/>
      <c r="E84" s="118" t="s">
        <v>136</v>
      </c>
      <c r="F84" s="118"/>
      <c r="G84" s="118"/>
      <c r="H84" s="118"/>
      <c r="I84" s="118"/>
      <c r="J84" s="118"/>
      <c r="K84" s="118"/>
      <c r="L84" s="118"/>
      <c r="M84" s="118"/>
      <c r="N84" s="118"/>
      <c r="O84" s="119">
        <v>60000</v>
      </c>
      <c r="P84" s="119"/>
      <c r="Q84" s="20"/>
      <c r="R84" s="20"/>
      <c r="S84" s="20"/>
      <c r="T84" s="6">
        <v>0</v>
      </c>
      <c r="V84" s="6">
        <f>+O84+T84</f>
        <v>60000</v>
      </c>
    </row>
    <row r="85" spans="2:22" ht="13.7" customHeight="1" x14ac:dyDescent="0.15">
      <c r="B85" s="120" t="s">
        <v>137</v>
      </c>
      <c r="C85" s="120"/>
      <c r="D85" s="120"/>
      <c r="E85" s="121" t="s">
        <v>138</v>
      </c>
      <c r="F85" s="121"/>
      <c r="G85" s="121"/>
      <c r="H85" s="121"/>
      <c r="I85" s="121"/>
      <c r="J85" s="121"/>
      <c r="K85" s="121"/>
      <c r="L85" s="121"/>
      <c r="M85" s="121"/>
      <c r="N85" s="121"/>
      <c r="O85" s="122">
        <v>560000</v>
      </c>
      <c r="P85" s="122"/>
      <c r="Q85" s="19"/>
      <c r="R85" s="19">
        <f>SUM(Q86:Q89)</f>
        <v>560000</v>
      </c>
      <c r="S85" s="19"/>
      <c r="T85" s="5">
        <f>+T86+T88</f>
        <v>-111255.64</v>
      </c>
      <c r="V85" s="4">
        <f>+V86+V88</f>
        <v>448744.36</v>
      </c>
    </row>
    <row r="86" spans="2:22" ht="13.7" customHeight="1" x14ac:dyDescent="0.15">
      <c r="B86" s="114" t="s">
        <v>139</v>
      </c>
      <c r="C86" s="114"/>
      <c r="D86" s="114"/>
      <c r="E86" s="115" t="s">
        <v>140</v>
      </c>
      <c r="F86" s="115"/>
      <c r="G86" s="115"/>
      <c r="H86" s="115"/>
      <c r="I86" s="115"/>
      <c r="J86" s="115"/>
      <c r="K86" s="115"/>
      <c r="L86" s="115"/>
      <c r="M86" s="115"/>
      <c r="N86" s="115"/>
      <c r="O86" s="116"/>
      <c r="P86" s="116"/>
      <c r="Q86" s="20">
        <f>+O87</f>
        <v>510000</v>
      </c>
      <c r="R86" s="20"/>
      <c r="S86" s="20"/>
      <c r="T86" s="7">
        <f>+T87</f>
        <v>-66255.64</v>
      </c>
      <c r="V86" s="6">
        <f>+V87</f>
        <v>443744.36</v>
      </c>
    </row>
    <row r="87" spans="2:22" ht="13.7" customHeight="1" x14ac:dyDescent="0.15">
      <c r="B87" s="117" t="s">
        <v>141</v>
      </c>
      <c r="C87" s="117"/>
      <c r="D87" s="117"/>
      <c r="E87" s="118" t="s">
        <v>142</v>
      </c>
      <c r="F87" s="118"/>
      <c r="G87" s="118"/>
      <c r="H87" s="118"/>
      <c r="I87" s="118"/>
      <c r="J87" s="118"/>
      <c r="K87" s="118"/>
      <c r="L87" s="118"/>
      <c r="M87" s="118"/>
      <c r="N87" s="118"/>
      <c r="O87" s="119">
        <v>510000</v>
      </c>
      <c r="P87" s="119"/>
      <c r="Q87" s="20"/>
      <c r="R87" s="20"/>
      <c r="S87" s="20"/>
      <c r="T87" s="7">
        <v>-66255.64</v>
      </c>
      <c r="V87" s="6">
        <f>+O87+T87</f>
        <v>443744.36</v>
      </c>
    </row>
    <row r="88" spans="2:22" ht="13.7" customHeight="1" x14ac:dyDescent="0.15">
      <c r="B88" s="114" t="s">
        <v>143</v>
      </c>
      <c r="C88" s="114"/>
      <c r="D88" s="114"/>
      <c r="E88" s="115" t="s">
        <v>144</v>
      </c>
      <c r="F88" s="115"/>
      <c r="G88" s="115"/>
      <c r="H88" s="115"/>
      <c r="I88" s="115"/>
      <c r="J88" s="115"/>
      <c r="K88" s="115"/>
      <c r="L88" s="115"/>
      <c r="M88" s="115"/>
      <c r="N88" s="115"/>
      <c r="O88" s="116"/>
      <c r="P88" s="116"/>
      <c r="Q88" s="20">
        <f>+O89</f>
        <v>50000</v>
      </c>
      <c r="R88" s="20"/>
      <c r="S88" s="20"/>
      <c r="T88" s="7">
        <f>+T89</f>
        <v>-45000</v>
      </c>
      <c r="V88" s="6">
        <f>+V89</f>
        <v>5000</v>
      </c>
    </row>
    <row r="89" spans="2:22" ht="13.7" customHeight="1" x14ac:dyDescent="0.15">
      <c r="B89" s="117" t="s">
        <v>145</v>
      </c>
      <c r="C89" s="117"/>
      <c r="D89" s="117"/>
      <c r="E89" s="118" t="s">
        <v>146</v>
      </c>
      <c r="F89" s="118"/>
      <c r="G89" s="118"/>
      <c r="H89" s="118"/>
      <c r="I89" s="118"/>
      <c r="J89" s="118"/>
      <c r="K89" s="118"/>
      <c r="L89" s="118"/>
      <c r="M89" s="118"/>
      <c r="N89" s="118"/>
      <c r="O89" s="119">
        <v>50000</v>
      </c>
      <c r="P89" s="119"/>
      <c r="Q89" s="20"/>
      <c r="R89" s="20"/>
      <c r="S89" s="20"/>
      <c r="T89" s="7">
        <v>-45000</v>
      </c>
      <c r="V89" s="6">
        <f>+O89+T89</f>
        <v>5000</v>
      </c>
    </row>
    <row r="90" spans="2:22" ht="13.7" customHeight="1" x14ac:dyDescent="0.15">
      <c r="B90" s="42"/>
      <c r="C90" s="42"/>
      <c r="D90" s="4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0"/>
      <c r="P90" s="20"/>
      <c r="Q90" s="20"/>
      <c r="R90" s="20"/>
      <c r="S90" s="20"/>
      <c r="T90" s="44"/>
      <c r="V90" s="20"/>
    </row>
    <row r="91" spans="2:22" ht="13.7" customHeight="1" x14ac:dyDescent="0.15">
      <c r="B91" s="127" t="s">
        <v>147</v>
      </c>
      <c r="C91" s="127"/>
      <c r="D91" s="127"/>
      <c r="E91" s="128" t="s">
        <v>148</v>
      </c>
      <c r="F91" s="128"/>
      <c r="G91" s="128"/>
      <c r="H91" s="128"/>
      <c r="I91" s="128"/>
      <c r="J91" s="128"/>
      <c r="K91" s="128"/>
      <c r="L91" s="128"/>
      <c r="M91" s="128"/>
      <c r="N91" s="128"/>
      <c r="O91" s="129"/>
      <c r="P91" s="129"/>
      <c r="Q91" s="18"/>
      <c r="R91" s="18"/>
      <c r="S91" s="18">
        <f>SUM(R92:R106)</f>
        <v>95000</v>
      </c>
      <c r="T91" s="3">
        <f>+T92+T97+T102+T105</f>
        <v>-3000</v>
      </c>
      <c r="V91" s="2">
        <f>+V92+V97+V102+V105</f>
        <v>92000</v>
      </c>
    </row>
    <row r="92" spans="2:22" ht="13.7" customHeight="1" x14ac:dyDescent="0.15">
      <c r="B92" s="120" t="s">
        <v>149</v>
      </c>
      <c r="C92" s="120"/>
      <c r="D92" s="120"/>
      <c r="E92" s="121" t="s">
        <v>150</v>
      </c>
      <c r="F92" s="121"/>
      <c r="G92" s="121"/>
      <c r="H92" s="121"/>
      <c r="I92" s="121"/>
      <c r="J92" s="121"/>
      <c r="K92" s="121"/>
      <c r="L92" s="121"/>
      <c r="M92" s="121"/>
      <c r="N92" s="121"/>
      <c r="O92" s="122"/>
      <c r="P92" s="122"/>
      <c r="Q92" s="19"/>
      <c r="R92" s="19">
        <f>SUM(Q93:Q96)</f>
        <v>30000</v>
      </c>
      <c r="S92" s="19"/>
      <c r="T92" s="5">
        <f>+T93+T95</f>
        <v>-15000</v>
      </c>
      <c r="V92" s="4">
        <f>+V93+V95</f>
        <v>15000</v>
      </c>
    </row>
    <row r="93" spans="2:22" ht="13.7" customHeight="1" x14ac:dyDescent="0.15">
      <c r="B93" s="114" t="s">
        <v>151</v>
      </c>
      <c r="C93" s="114"/>
      <c r="D93" s="114"/>
      <c r="E93" s="115" t="s">
        <v>152</v>
      </c>
      <c r="F93" s="115"/>
      <c r="G93" s="115"/>
      <c r="H93" s="115"/>
      <c r="I93" s="115"/>
      <c r="J93" s="115"/>
      <c r="K93" s="115"/>
      <c r="L93" s="115"/>
      <c r="M93" s="115"/>
      <c r="N93" s="115"/>
      <c r="O93" s="116"/>
      <c r="P93" s="116"/>
      <c r="Q93" s="20">
        <f>+O94</f>
        <v>10000</v>
      </c>
      <c r="R93" s="20"/>
      <c r="S93" s="20"/>
      <c r="T93" s="6">
        <f>+T94</f>
        <v>0</v>
      </c>
      <c r="V93" s="6">
        <f>+V94</f>
        <v>10000</v>
      </c>
    </row>
    <row r="94" spans="2:22" ht="13.7" customHeight="1" x14ac:dyDescent="0.15">
      <c r="B94" s="117" t="s">
        <v>153</v>
      </c>
      <c r="C94" s="117"/>
      <c r="D94" s="117"/>
      <c r="E94" s="118" t="s">
        <v>152</v>
      </c>
      <c r="F94" s="118"/>
      <c r="G94" s="118"/>
      <c r="H94" s="118"/>
      <c r="I94" s="118"/>
      <c r="J94" s="118"/>
      <c r="K94" s="118"/>
      <c r="L94" s="118"/>
      <c r="M94" s="118"/>
      <c r="N94" s="118"/>
      <c r="O94" s="119">
        <v>10000</v>
      </c>
      <c r="P94" s="119"/>
      <c r="Q94" s="20"/>
      <c r="R94" s="20"/>
      <c r="S94" s="20"/>
      <c r="T94" s="6">
        <v>0</v>
      </c>
      <c r="V94" s="6">
        <f>+O94+T94</f>
        <v>10000</v>
      </c>
    </row>
    <row r="95" spans="2:22" ht="13.7" customHeight="1" x14ac:dyDescent="0.15">
      <c r="B95" s="114" t="s">
        <v>154</v>
      </c>
      <c r="C95" s="114"/>
      <c r="D95" s="114"/>
      <c r="E95" s="115" t="s">
        <v>155</v>
      </c>
      <c r="F95" s="115"/>
      <c r="G95" s="115"/>
      <c r="H95" s="115"/>
      <c r="I95" s="115"/>
      <c r="J95" s="115"/>
      <c r="K95" s="115"/>
      <c r="L95" s="115"/>
      <c r="M95" s="115"/>
      <c r="N95" s="115"/>
      <c r="O95" s="116"/>
      <c r="P95" s="116"/>
      <c r="Q95" s="20">
        <f>+O96</f>
        <v>20000</v>
      </c>
      <c r="R95" s="20"/>
      <c r="S95" s="20"/>
      <c r="T95" s="7">
        <f>+T96</f>
        <v>-15000</v>
      </c>
      <c r="V95" s="6">
        <f>+V96</f>
        <v>5000</v>
      </c>
    </row>
    <row r="96" spans="2:22" ht="13.7" customHeight="1" x14ac:dyDescent="0.15">
      <c r="B96" s="117" t="s">
        <v>156</v>
      </c>
      <c r="C96" s="117"/>
      <c r="D96" s="117"/>
      <c r="E96" s="118" t="s">
        <v>157</v>
      </c>
      <c r="F96" s="118"/>
      <c r="G96" s="118"/>
      <c r="H96" s="118"/>
      <c r="I96" s="118"/>
      <c r="J96" s="118"/>
      <c r="K96" s="118"/>
      <c r="L96" s="118"/>
      <c r="M96" s="118"/>
      <c r="N96" s="118"/>
      <c r="O96" s="119">
        <v>20000</v>
      </c>
      <c r="P96" s="119"/>
      <c r="Q96" s="20"/>
      <c r="R96" s="20"/>
      <c r="S96" s="20"/>
      <c r="T96" s="7">
        <v>-15000</v>
      </c>
      <c r="V96" s="6">
        <f>+O96+T96</f>
        <v>5000</v>
      </c>
    </row>
    <row r="97" spans="1:22" ht="13.7" customHeight="1" x14ac:dyDescent="0.15">
      <c r="B97" s="120" t="s">
        <v>158</v>
      </c>
      <c r="C97" s="120"/>
      <c r="D97" s="120"/>
      <c r="E97" s="121" t="s">
        <v>159</v>
      </c>
      <c r="F97" s="121"/>
      <c r="G97" s="121"/>
      <c r="H97" s="121"/>
      <c r="I97" s="121"/>
      <c r="J97" s="121"/>
      <c r="K97" s="121"/>
      <c r="L97" s="121"/>
      <c r="M97" s="121"/>
      <c r="N97" s="121"/>
      <c r="O97" s="122"/>
      <c r="P97" s="122"/>
      <c r="Q97" s="19"/>
      <c r="R97" s="19">
        <f>SUM(Q98:Q101)</f>
        <v>30000</v>
      </c>
      <c r="S97" s="19"/>
      <c r="T97" s="5">
        <f>+T98+T100</f>
        <v>-23000</v>
      </c>
      <c r="V97" s="4">
        <f>+V98+V100</f>
        <v>7000</v>
      </c>
    </row>
    <row r="98" spans="1:22" ht="13.7" customHeight="1" x14ac:dyDescent="0.15">
      <c r="B98" s="114" t="s">
        <v>160</v>
      </c>
      <c r="C98" s="114"/>
      <c r="D98" s="114"/>
      <c r="E98" s="115" t="s">
        <v>161</v>
      </c>
      <c r="F98" s="115"/>
      <c r="G98" s="115"/>
      <c r="H98" s="115"/>
      <c r="I98" s="115"/>
      <c r="J98" s="115"/>
      <c r="K98" s="115"/>
      <c r="L98" s="115"/>
      <c r="M98" s="115"/>
      <c r="N98" s="115"/>
      <c r="O98" s="116"/>
      <c r="P98" s="116"/>
      <c r="Q98" s="20">
        <f>+O99</f>
        <v>15000</v>
      </c>
      <c r="R98" s="20"/>
      <c r="S98" s="20"/>
      <c r="T98" s="7">
        <f>+T99</f>
        <v>-8000</v>
      </c>
      <c r="V98" s="6">
        <f>+V99</f>
        <v>7000</v>
      </c>
    </row>
    <row r="99" spans="1:22" ht="13.7" customHeight="1" x14ac:dyDescent="0.15">
      <c r="B99" s="117" t="s">
        <v>162</v>
      </c>
      <c r="C99" s="117"/>
      <c r="D99" s="117"/>
      <c r="E99" s="118" t="s">
        <v>161</v>
      </c>
      <c r="F99" s="118"/>
      <c r="G99" s="118"/>
      <c r="H99" s="118"/>
      <c r="I99" s="118"/>
      <c r="J99" s="118"/>
      <c r="K99" s="118"/>
      <c r="L99" s="118"/>
      <c r="M99" s="118"/>
      <c r="N99" s="118"/>
      <c r="O99" s="119">
        <v>15000</v>
      </c>
      <c r="P99" s="119"/>
      <c r="Q99" s="20"/>
      <c r="R99" s="20"/>
      <c r="S99" s="20"/>
      <c r="T99" s="7">
        <v>-8000</v>
      </c>
      <c r="V99" s="6">
        <f>+O99+T99</f>
        <v>7000</v>
      </c>
    </row>
    <row r="100" spans="1:22" ht="13.7" customHeight="1" x14ac:dyDescent="0.15">
      <c r="B100" s="114" t="s">
        <v>163</v>
      </c>
      <c r="C100" s="114"/>
      <c r="D100" s="114"/>
      <c r="E100" s="115" t="s">
        <v>164</v>
      </c>
      <c r="F100" s="115"/>
      <c r="G100" s="115"/>
      <c r="H100" s="115"/>
      <c r="I100" s="115"/>
      <c r="J100" s="115"/>
      <c r="K100" s="115"/>
      <c r="L100" s="115"/>
      <c r="M100" s="115"/>
      <c r="N100" s="115"/>
      <c r="O100" s="116"/>
      <c r="P100" s="116"/>
      <c r="Q100" s="20">
        <f>+O101</f>
        <v>15000</v>
      </c>
      <c r="R100" s="20"/>
      <c r="S100" s="20"/>
      <c r="T100" s="7">
        <f>+T101</f>
        <v>-15000</v>
      </c>
      <c r="V100" s="6">
        <f>+V101</f>
        <v>0</v>
      </c>
    </row>
    <row r="101" spans="1:22" ht="13.7" customHeight="1" x14ac:dyDescent="0.15">
      <c r="B101" s="117" t="s">
        <v>165</v>
      </c>
      <c r="C101" s="117"/>
      <c r="D101" s="117"/>
      <c r="E101" s="118" t="s">
        <v>166</v>
      </c>
      <c r="F101" s="118"/>
      <c r="G101" s="118"/>
      <c r="H101" s="118"/>
      <c r="I101" s="118"/>
      <c r="J101" s="118"/>
      <c r="K101" s="118"/>
      <c r="L101" s="118"/>
      <c r="M101" s="118"/>
      <c r="N101" s="118"/>
      <c r="O101" s="119">
        <v>15000</v>
      </c>
      <c r="P101" s="119"/>
      <c r="Q101" s="20"/>
      <c r="R101" s="20"/>
      <c r="S101" s="20"/>
      <c r="T101" s="7">
        <v>-15000</v>
      </c>
      <c r="V101" s="6">
        <f>+O101+T101</f>
        <v>0</v>
      </c>
    </row>
    <row r="102" spans="1:22" ht="13.7" customHeight="1" x14ac:dyDescent="0.15">
      <c r="B102" s="120" t="s">
        <v>167</v>
      </c>
      <c r="C102" s="120"/>
      <c r="D102" s="120"/>
      <c r="E102" s="121" t="s">
        <v>168</v>
      </c>
      <c r="F102" s="121"/>
      <c r="G102" s="121"/>
      <c r="H102" s="121"/>
      <c r="I102" s="121"/>
      <c r="J102" s="121"/>
      <c r="K102" s="121"/>
      <c r="L102" s="121"/>
      <c r="M102" s="121"/>
      <c r="N102" s="121"/>
      <c r="O102" s="122"/>
      <c r="P102" s="122"/>
      <c r="Q102" s="19"/>
      <c r="R102" s="19">
        <f>SUM(Q103)</f>
        <v>20000</v>
      </c>
      <c r="S102" s="19"/>
      <c r="T102" s="4">
        <f>+T103</f>
        <v>35000</v>
      </c>
      <c r="V102" s="4">
        <f>+V103</f>
        <v>55000</v>
      </c>
    </row>
    <row r="103" spans="1:22" ht="13.7" customHeight="1" x14ac:dyDescent="0.15">
      <c r="B103" s="114" t="s">
        <v>169</v>
      </c>
      <c r="C103" s="114"/>
      <c r="D103" s="114"/>
      <c r="E103" s="115" t="s">
        <v>170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6"/>
      <c r="P103" s="116"/>
      <c r="Q103" s="20">
        <f>+O104</f>
        <v>20000</v>
      </c>
      <c r="R103" s="20"/>
      <c r="S103" s="20"/>
      <c r="T103" s="6">
        <f>+T104</f>
        <v>35000</v>
      </c>
      <c r="V103" s="6">
        <f>+V104</f>
        <v>55000</v>
      </c>
    </row>
    <row r="104" spans="1:22" ht="13.7" customHeight="1" x14ac:dyDescent="0.15">
      <c r="B104" s="117" t="s">
        <v>171</v>
      </c>
      <c r="C104" s="117"/>
      <c r="D104" s="117"/>
      <c r="E104" s="118" t="s">
        <v>172</v>
      </c>
      <c r="F104" s="118"/>
      <c r="G104" s="118"/>
      <c r="H104" s="118"/>
      <c r="I104" s="118"/>
      <c r="J104" s="118"/>
      <c r="K104" s="118"/>
      <c r="L104" s="118"/>
      <c r="M104" s="118"/>
      <c r="N104" s="118"/>
      <c r="O104" s="119">
        <v>20000</v>
      </c>
      <c r="P104" s="119"/>
      <c r="Q104" s="20"/>
      <c r="R104" s="20"/>
      <c r="S104" s="20"/>
      <c r="T104" s="6">
        <v>35000</v>
      </c>
      <c r="V104" s="6">
        <f>+O104+T104</f>
        <v>55000</v>
      </c>
    </row>
    <row r="105" spans="1:22" ht="13.7" customHeight="1" x14ac:dyDescent="0.15">
      <c r="B105" s="120" t="s">
        <v>173</v>
      </c>
      <c r="C105" s="120"/>
      <c r="D105" s="120"/>
      <c r="E105" s="121" t="s">
        <v>174</v>
      </c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  <c r="P105" s="122"/>
      <c r="Q105" s="19"/>
      <c r="R105" s="19">
        <f>SUM(Q105:Q107)</f>
        <v>15000</v>
      </c>
      <c r="S105" s="19"/>
      <c r="T105" s="4">
        <f>+T106</f>
        <v>0</v>
      </c>
      <c r="V105" s="4">
        <f>+V106</f>
        <v>15000</v>
      </c>
    </row>
    <row r="106" spans="1:22" ht="13.7" customHeight="1" x14ac:dyDescent="0.15">
      <c r="B106" s="114" t="s">
        <v>175</v>
      </c>
      <c r="C106" s="114"/>
      <c r="D106" s="114"/>
      <c r="E106" s="115" t="s">
        <v>176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6"/>
      <c r="P106" s="116"/>
      <c r="Q106" s="20">
        <f>+O107</f>
        <v>15000</v>
      </c>
      <c r="R106" s="20"/>
      <c r="S106" s="20"/>
      <c r="T106" s="6">
        <f>+T107</f>
        <v>0</v>
      </c>
      <c r="V106" s="6">
        <f>+V107</f>
        <v>15000</v>
      </c>
    </row>
    <row r="107" spans="1:22" ht="13.7" customHeight="1" thickBot="1" x14ac:dyDescent="0.2">
      <c r="B107" s="117" t="s">
        <v>177</v>
      </c>
      <c r="C107" s="117"/>
      <c r="D107" s="117"/>
      <c r="E107" s="118" t="s">
        <v>176</v>
      </c>
      <c r="F107" s="118"/>
      <c r="G107" s="118"/>
      <c r="H107" s="118"/>
      <c r="I107" s="118"/>
      <c r="J107" s="118"/>
      <c r="K107" s="118"/>
      <c r="L107" s="118"/>
      <c r="M107" s="118"/>
      <c r="N107" s="118"/>
      <c r="O107" s="119">
        <v>15000</v>
      </c>
      <c r="P107" s="119"/>
      <c r="Q107" s="20"/>
      <c r="R107" s="20"/>
      <c r="S107" s="20"/>
      <c r="T107" s="6">
        <v>0</v>
      </c>
      <c r="V107" s="6">
        <f>+O107+T107</f>
        <v>15000</v>
      </c>
    </row>
    <row r="108" spans="1:22" ht="13.7" customHeight="1" thickTop="1" x14ac:dyDescent="0.15">
      <c r="E108" s="108" t="s">
        <v>178</v>
      </c>
      <c r="F108" s="108"/>
      <c r="G108" s="108"/>
      <c r="H108" s="108"/>
      <c r="I108" s="108"/>
      <c r="J108" s="108"/>
      <c r="K108" s="108"/>
      <c r="L108" s="108"/>
      <c r="M108" s="108"/>
      <c r="N108" s="108"/>
      <c r="O108" s="109"/>
      <c r="P108" s="109"/>
      <c r="Q108" s="21"/>
      <c r="R108" s="21"/>
      <c r="S108" s="21">
        <f>SUM(S26:S107)</f>
        <v>2180500</v>
      </c>
      <c r="T108" s="8">
        <f>+T26+T55+T79+T91</f>
        <v>7500.2700000000041</v>
      </c>
      <c r="U108" s="15"/>
      <c r="V108" s="15">
        <f t="shared" ref="V108" si="0">+V26+V55+V79+V91</f>
        <v>2188000.27</v>
      </c>
    </row>
    <row r="109" spans="1:22" ht="26.25" customHeight="1" x14ac:dyDescent="0.15"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2"/>
      <c r="R109" s="22"/>
      <c r="S109" s="22"/>
      <c r="T109" s="22"/>
      <c r="V109" s="22"/>
    </row>
    <row r="110" spans="1:22" ht="30.2" customHeight="1" x14ac:dyDescent="0.2">
      <c r="A110" s="110" t="s">
        <v>113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1" t="s">
        <v>114</v>
      </c>
      <c r="O110" s="111"/>
      <c r="P110" s="112" t="s">
        <v>115</v>
      </c>
      <c r="Q110" s="113"/>
      <c r="R110" s="113"/>
      <c r="S110" s="113"/>
      <c r="T110" s="112"/>
      <c r="U110" s="112"/>
      <c r="V110" s="1" t="s">
        <v>116</v>
      </c>
    </row>
    <row r="111" spans="1:22" ht="14.1" customHeight="1" thickBot="1" x14ac:dyDescent="0.2">
      <c r="I111" s="124"/>
      <c r="J111" s="124"/>
      <c r="K111" s="124"/>
      <c r="L111" s="124"/>
      <c r="M111" s="124"/>
      <c r="N111" s="124"/>
      <c r="O111" s="124"/>
      <c r="P111" s="124"/>
      <c r="Q111" s="130"/>
      <c r="R111" s="130"/>
      <c r="S111" s="130"/>
      <c r="T111" s="124"/>
      <c r="U111" s="124"/>
      <c r="V111" s="124"/>
    </row>
    <row r="112" spans="1:22" ht="13.7" customHeight="1" thickTop="1" x14ac:dyDescent="0.15">
      <c r="E112" s="108" t="s">
        <v>179</v>
      </c>
      <c r="F112" s="108"/>
      <c r="G112" s="108"/>
      <c r="H112" s="108"/>
      <c r="I112" s="108"/>
      <c r="J112" s="108"/>
      <c r="K112" s="108"/>
      <c r="L112" s="108"/>
      <c r="M112" s="108"/>
      <c r="N112" s="108"/>
      <c r="O112" s="109"/>
      <c r="P112" s="109"/>
      <c r="Q112" s="21"/>
      <c r="R112" s="21"/>
      <c r="S112" s="21">
        <f>+S108+S23</f>
        <v>2420559.4</v>
      </c>
      <c r="T112" s="8">
        <v>45056.79</v>
      </c>
      <c r="V112" s="8">
        <v>2465616.19</v>
      </c>
    </row>
    <row r="113" spans="2:22" ht="21.2" customHeight="1" x14ac:dyDescent="0.15">
      <c r="F113" s="125" t="s">
        <v>180</v>
      </c>
      <c r="G113" s="125"/>
      <c r="H113" s="125"/>
      <c r="I113" s="125"/>
      <c r="J113" s="125" t="s">
        <v>181</v>
      </c>
      <c r="K113" s="125"/>
      <c r="L113" s="125"/>
      <c r="M113" s="125"/>
      <c r="N113" s="125"/>
      <c r="O113" s="125"/>
      <c r="P113" s="125"/>
      <c r="Q113" s="126"/>
      <c r="R113" s="126"/>
      <c r="S113" s="126"/>
      <c r="T113" s="125"/>
      <c r="U113" s="125"/>
      <c r="V113" s="125"/>
    </row>
    <row r="114" spans="2:22" ht="17.45" customHeight="1" x14ac:dyDescent="0.15">
      <c r="I114" s="124" t="s">
        <v>182</v>
      </c>
      <c r="J114" s="124"/>
      <c r="K114" s="124"/>
      <c r="L114" s="124" t="s">
        <v>183</v>
      </c>
      <c r="M114" s="124"/>
      <c r="N114" s="124"/>
      <c r="O114" s="124"/>
      <c r="P114" s="124"/>
      <c r="Q114" s="130"/>
      <c r="R114" s="130"/>
      <c r="S114" s="130"/>
      <c r="T114" s="124"/>
      <c r="U114" s="124"/>
      <c r="V114" s="124"/>
    </row>
    <row r="115" spans="2:22" ht="13.7" customHeight="1" x14ac:dyDescent="0.15">
      <c r="B115" s="127" t="s">
        <v>125</v>
      </c>
      <c r="C115" s="127"/>
      <c r="D115" s="127"/>
      <c r="E115" s="128" t="s">
        <v>126</v>
      </c>
      <c r="F115" s="128"/>
      <c r="G115" s="128"/>
      <c r="H115" s="128"/>
      <c r="I115" s="128"/>
      <c r="J115" s="128"/>
      <c r="K115" s="128"/>
      <c r="L115" s="128"/>
      <c r="M115" s="128"/>
      <c r="N115" s="128"/>
      <c r="O115" s="129"/>
      <c r="P115" s="129"/>
      <c r="Q115" s="18"/>
      <c r="R115" s="18"/>
      <c r="S115" s="18">
        <f>SUM(R116:R118)</f>
        <v>275000</v>
      </c>
      <c r="T115" s="3">
        <f>+T116</f>
        <v>-62483.19</v>
      </c>
      <c r="V115" s="2">
        <f>+V116</f>
        <v>212516.81</v>
      </c>
    </row>
    <row r="116" spans="2:22" ht="22.5" customHeight="1" x14ac:dyDescent="0.15">
      <c r="B116" s="120" t="s">
        <v>127</v>
      </c>
      <c r="C116" s="120"/>
      <c r="D116" s="120"/>
      <c r="E116" s="121" t="s">
        <v>128</v>
      </c>
      <c r="F116" s="121"/>
      <c r="G116" s="121"/>
      <c r="H116" s="121"/>
      <c r="I116" s="121"/>
      <c r="J116" s="121"/>
      <c r="K116" s="121"/>
      <c r="L116" s="121"/>
      <c r="M116" s="121"/>
      <c r="N116" s="121"/>
      <c r="O116" s="122"/>
      <c r="P116" s="122"/>
      <c r="Q116" s="19"/>
      <c r="R116" s="19">
        <f>SUM(Q117:Q118)</f>
        <v>275000</v>
      </c>
      <c r="S116" s="19"/>
      <c r="T116" s="5">
        <f>+T117</f>
        <v>-62483.19</v>
      </c>
      <c r="V116" s="4">
        <f>+V117</f>
        <v>212516.81</v>
      </c>
    </row>
    <row r="117" spans="2:22" ht="13.7" customHeight="1" x14ac:dyDescent="0.15">
      <c r="B117" s="114" t="s">
        <v>129</v>
      </c>
      <c r="C117" s="114"/>
      <c r="D117" s="114"/>
      <c r="E117" s="115" t="s">
        <v>130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6"/>
      <c r="P117" s="116"/>
      <c r="Q117" s="20">
        <f>+O118</f>
        <v>275000</v>
      </c>
      <c r="R117" s="20"/>
      <c r="S117" s="20"/>
      <c r="T117" s="7">
        <f>+T118</f>
        <v>-62483.19</v>
      </c>
      <c r="V117" s="6">
        <f>+V118</f>
        <v>212516.81</v>
      </c>
    </row>
    <row r="118" spans="2:22" ht="13.7" customHeight="1" thickBot="1" x14ac:dyDescent="0.2">
      <c r="B118" s="117" t="s">
        <v>184</v>
      </c>
      <c r="C118" s="117"/>
      <c r="D118" s="117"/>
      <c r="E118" s="118" t="s">
        <v>185</v>
      </c>
      <c r="F118" s="118"/>
      <c r="G118" s="118"/>
      <c r="H118" s="118"/>
      <c r="I118" s="118"/>
      <c r="J118" s="118"/>
      <c r="K118" s="118"/>
      <c r="L118" s="118"/>
      <c r="M118" s="118"/>
      <c r="N118" s="118"/>
      <c r="O118" s="119">
        <v>275000</v>
      </c>
      <c r="P118" s="119"/>
      <c r="Q118" s="48"/>
      <c r="R118" s="48"/>
      <c r="S118" s="48"/>
      <c r="T118" s="49">
        <v>-62483.19</v>
      </c>
      <c r="U118" s="50"/>
      <c r="V118" s="6">
        <f>+O118+T118</f>
        <v>212516.81</v>
      </c>
    </row>
    <row r="119" spans="2:22" ht="13.7" customHeight="1" thickTop="1" x14ac:dyDescent="0.15">
      <c r="E119" s="108" t="s">
        <v>186</v>
      </c>
      <c r="F119" s="108"/>
      <c r="G119" s="108"/>
      <c r="H119" s="108"/>
      <c r="I119" s="108"/>
      <c r="J119" s="108"/>
      <c r="K119" s="108"/>
      <c r="L119" s="108"/>
      <c r="M119" s="108"/>
      <c r="N119" s="108"/>
      <c r="O119" s="109"/>
      <c r="P119" s="109"/>
      <c r="Q119" s="22"/>
      <c r="R119" s="22"/>
      <c r="S119" s="22">
        <f>SUM(S115:S118)</f>
        <v>275000</v>
      </c>
      <c r="T119" s="7">
        <f>+T115</f>
        <v>-62483.19</v>
      </c>
      <c r="V119" s="8">
        <v>212516.81</v>
      </c>
    </row>
    <row r="120" spans="2:22" ht="17.45" customHeight="1" thickBot="1" x14ac:dyDescent="0.2">
      <c r="I120" s="124"/>
      <c r="J120" s="124"/>
      <c r="K120" s="124"/>
      <c r="L120" s="51"/>
      <c r="M120" s="51"/>
      <c r="N120" s="51"/>
      <c r="O120" s="51"/>
      <c r="P120" s="51"/>
      <c r="Q120" s="53"/>
      <c r="R120" s="53"/>
      <c r="S120" s="53"/>
      <c r="T120" s="53"/>
      <c r="U120" s="53"/>
      <c r="V120" s="51"/>
    </row>
    <row r="121" spans="2:22" ht="13.7" customHeight="1" thickTop="1" x14ac:dyDescent="0.15">
      <c r="E121" s="108" t="s">
        <v>187</v>
      </c>
      <c r="F121" s="108"/>
      <c r="G121" s="108"/>
      <c r="H121" s="108"/>
      <c r="I121" s="108"/>
      <c r="J121" s="108"/>
      <c r="K121" s="108"/>
      <c r="L121" s="108"/>
      <c r="M121" s="108"/>
      <c r="N121" s="108"/>
      <c r="O121" s="109">
        <v>275000</v>
      </c>
      <c r="P121" s="109"/>
      <c r="Q121" s="22"/>
      <c r="R121" s="22"/>
      <c r="S121" s="22">
        <f>SUM(S119:S120)</f>
        <v>275000</v>
      </c>
      <c r="T121" s="7">
        <f>+T119</f>
        <v>-62483.19</v>
      </c>
      <c r="V121" s="8">
        <f>+V119</f>
        <v>212516.81</v>
      </c>
    </row>
    <row r="122" spans="2:22" ht="21.2" customHeight="1" x14ac:dyDescent="0.15">
      <c r="F122" s="125" t="s">
        <v>188</v>
      </c>
      <c r="G122" s="125"/>
      <c r="H122" s="125"/>
      <c r="I122" s="125"/>
      <c r="J122" s="125" t="s">
        <v>189</v>
      </c>
      <c r="K122" s="125"/>
      <c r="L122" s="125"/>
      <c r="M122" s="125"/>
      <c r="N122" s="125"/>
      <c r="O122" s="125"/>
      <c r="P122" s="125"/>
      <c r="Q122" s="126"/>
      <c r="R122" s="126"/>
      <c r="S122" s="126"/>
      <c r="T122" s="125"/>
      <c r="U122" s="125"/>
      <c r="V122" s="125"/>
    </row>
    <row r="123" spans="2:22" ht="17.45" customHeight="1" x14ac:dyDescent="0.15">
      <c r="I123" s="124" t="s">
        <v>182</v>
      </c>
      <c r="J123" s="124"/>
      <c r="K123" s="124"/>
      <c r="L123" s="124" t="s">
        <v>183</v>
      </c>
      <c r="M123" s="124"/>
      <c r="N123" s="124"/>
      <c r="O123" s="124"/>
      <c r="P123" s="124"/>
      <c r="Q123" s="130"/>
      <c r="R123" s="130"/>
      <c r="S123" s="130"/>
      <c r="T123" s="124"/>
      <c r="U123" s="124"/>
      <c r="V123" s="124"/>
    </row>
    <row r="124" spans="2:22" ht="13.7" customHeight="1" x14ac:dyDescent="0.15">
      <c r="B124" s="127" t="s">
        <v>125</v>
      </c>
      <c r="C124" s="127"/>
      <c r="D124" s="127"/>
      <c r="E124" s="128" t="s">
        <v>126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29"/>
      <c r="P124" s="129"/>
      <c r="Q124" s="18"/>
      <c r="R124" s="18"/>
      <c r="S124" s="18">
        <f>SUM(R125:R127)</f>
        <v>226380</v>
      </c>
      <c r="T124" s="2">
        <f>+T125</f>
        <v>17426.669999999998</v>
      </c>
      <c r="V124" s="2">
        <f>+V125</f>
        <v>243806.66999999998</v>
      </c>
    </row>
    <row r="125" spans="2:22" ht="21" customHeight="1" x14ac:dyDescent="0.15">
      <c r="B125" s="120" t="s">
        <v>127</v>
      </c>
      <c r="C125" s="120"/>
      <c r="D125" s="120"/>
      <c r="E125" s="121" t="s">
        <v>128</v>
      </c>
      <c r="F125" s="121"/>
      <c r="G125" s="121"/>
      <c r="H125" s="121"/>
      <c r="I125" s="121"/>
      <c r="J125" s="121"/>
      <c r="K125" s="121"/>
      <c r="L125" s="121"/>
      <c r="M125" s="121"/>
      <c r="N125" s="121"/>
      <c r="O125" s="122"/>
      <c r="P125" s="122"/>
      <c r="Q125" s="19"/>
      <c r="R125" s="19">
        <f>SUM(Q126)</f>
        <v>226380</v>
      </c>
      <c r="S125" s="19"/>
      <c r="T125" s="4">
        <f>+T126</f>
        <v>17426.669999999998</v>
      </c>
      <c r="V125" s="4">
        <f>+V126</f>
        <v>243806.66999999998</v>
      </c>
    </row>
    <row r="126" spans="2:22" ht="13.7" customHeight="1" x14ac:dyDescent="0.15">
      <c r="B126" s="114" t="s">
        <v>129</v>
      </c>
      <c r="C126" s="114"/>
      <c r="D126" s="114"/>
      <c r="E126" s="115" t="s">
        <v>130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  <c r="P126" s="116"/>
      <c r="Q126" s="20">
        <f>+O127</f>
        <v>226380</v>
      </c>
      <c r="R126" s="20"/>
      <c r="S126" s="20"/>
      <c r="T126" s="6">
        <f>+T127</f>
        <v>17426.669999999998</v>
      </c>
      <c r="V126" s="6">
        <f>+V127</f>
        <v>243806.66999999998</v>
      </c>
    </row>
    <row r="127" spans="2:22" ht="13.7" customHeight="1" thickBot="1" x14ac:dyDescent="0.2">
      <c r="B127" s="117" t="s">
        <v>190</v>
      </c>
      <c r="C127" s="117"/>
      <c r="D127" s="117"/>
      <c r="E127" s="118" t="s">
        <v>191</v>
      </c>
      <c r="F127" s="118"/>
      <c r="G127" s="118"/>
      <c r="H127" s="118"/>
      <c r="I127" s="118"/>
      <c r="J127" s="118"/>
      <c r="K127" s="118"/>
      <c r="L127" s="118"/>
      <c r="M127" s="118"/>
      <c r="N127" s="118"/>
      <c r="O127" s="119">
        <v>226380</v>
      </c>
      <c r="P127" s="119"/>
      <c r="Q127" s="20"/>
      <c r="R127" s="20"/>
      <c r="S127" s="20"/>
      <c r="T127" s="6">
        <v>17426.669999999998</v>
      </c>
      <c r="V127" s="6">
        <f>+O127+T127</f>
        <v>243806.66999999998</v>
      </c>
    </row>
    <row r="128" spans="2:22" ht="13.7" customHeight="1" thickTop="1" x14ac:dyDescent="0.15">
      <c r="E128" s="108" t="s">
        <v>186</v>
      </c>
      <c r="F128" s="108"/>
      <c r="G128" s="108"/>
      <c r="H128" s="108"/>
      <c r="I128" s="108"/>
      <c r="J128" s="108"/>
      <c r="K128" s="108"/>
      <c r="L128" s="108"/>
      <c r="M128" s="108"/>
      <c r="N128" s="108"/>
      <c r="O128" s="109"/>
      <c r="P128" s="109"/>
      <c r="Q128" s="21"/>
      <c r="R128" s="21"/>
      <c r="S128" s="21">
        <f>SUM(S124:S127)</f>
        <v>226380</v>
      </c>
      <c r="T128" s="8">
        <f>+T124</f>
        <v>17426.669999999998</v>
      </c>
      <c r="V128" s="8">
        <f>+V124</f>
        <v>243806.66999999998</v>
      </c>
    </row>
    <row r="129" spans="5:22" ht="17.45" customHeight="1" thickBot="1" x14ac:dyDescent="0.2">
      <c r="I129" s="124"/>
      <c r="J129" s="124"/>
      <c r="K129" s="124"/>
      <c r="L129" s="51"/>
      <c r="M129" s="51"/>
      <c r="N129" s="51"/>
      <c r="O129" s="51"/>
      <c r="P129" s="51"/>
      <c r="Q129" s="52"/>
      <c r="R129" s="52"/>
      <c r="S129" s="52"/>
      <c r="T129" s="51"/>
      <c r="U129" s="51"/>
      <c r="V129" s="51"/>
    </row>
    <row r="130" spans="5:22" ht="13.7" customHeight="1" thickTop="1" x14ac:dyDescent="0.15">
      <c r="E130" s="108" t="s">
        <v>192</v>
      </c>
      <c r="F130" s="108"/>
      <c r="G130" s="108"/>
      <c r="H130" s="108"/>
      <c r="I130" s="108"/>
      <c r="J130" s="108"/>
      <c r="K130" s="108"/>
      <c r="L130" s="108"/>
      <c r="M130" s="108"/>
      <c r="N130" s="108"/>
      <c r="O130" s="109"/>
      <c r="P130" s="109"/>
      <c r="Q130" s="21"/>
      <c r="R130" s="21"/>
      <c r="S130" s="21">
        <f>SUM(S128:S129)</f>
        <v>226380</v>
      </c>
      <c r="T130" s="8">
        <f>+T128</f>
        <v>17426.669999999998</v>
      </c>
      <c r="V130" s="8">
        <f>+V128</f>
        <v>243806.66999999998</v>
      </c>
    </row>
    <row r="131" spans="5:22" ht="21.2" customHeight="1" thickBot="1" x14ac:dyDescent="0.2"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6"/>
      <c r="R131" s="126"/>
      <c r="S131" s="126"/>
      <c r="T131" s="125"/>
      <c r="U131" s="125"/>
      <c r="V131" s="125"/>
    </row>
    <row r="132" spans="5:22" ht="13.7" customHeight="1" thickTop="1" x14ac:dyDescent="0.15">
      <c r="E132" s="108" t="s">
        <v>193</v>
      </c>
      <c r="F132" s="108"/>
      <c r="G132" s="108"/>
      <c r="H132" s="108"/>
      <c r="I132" s="108"/>
      <c r="J132" s="108"/>
      <c r="K132" s="108"/>
      <c r="L132" s="108"/>
      <c r="M132" s="108"/>
      <c r="N132" s="108"/>
      <c r="O132" s="123"/>
      <c r="P132" s="123"/>
      <c r="Q132" s="9"/>
      <c r="R132" s="9"/>
      <c r="S132" s="9">
        <f>+S112+S121+S130</f>
        <v>2921939.4</v>
      </c>
      <c r="T132" s="16">
        <f t="shared" ref="T132:V132" si="1">+T112+T121+T130</f>
        <v>0.26999999999679858</v>
      </c>
      <c r="U132" s="16"/>
      <c r="V132" s="16">
        <f t="shared" si="1"/>
        <v>2921939.67</v>
      </c>
    </row>
    <row r="135" spans="5:22" x14ac:dyDescent="0.15">
      <c r="S135" s="24"/>
    </row>
  </sheetData>
  <mergeCells count="349">
    <mergeCell ref="A4:M4"/>
    <mergeCell ref="K2:V2"/>
    <mergeCell ref="A2:J3"/>
    <mergeCell ref="K3:V3"/>
    <mergeCell ref="K1:V1"/>
    <mergeCell ref="B9:D9"/>
    <mergeCell ref="E9:N9"/>
    <mergeCell ref="O9:P9"/>
    <mergeCell ref="F6:I6"/>
    <mergeCell ref="J6:V6"/>
    <mergeCell ref="I7:K7"/>
    <mergeCell ref="L7:V7"/>
    <mergeCell ref="B8:D8"/>
    <mergeCell ref="E8:N8"/>
    <mergeCell ref="O8:P8"/>
    <mergeCell ref="O4:S4"/>
    <mergeCell ref="B12:D12"/>
    <mergeCell ref="E12:N12"/>
    <mergeCell ref="O12:P12"/>
    <mergeCell ref="B13:D13"/>
    <mergeCell ref="E13:N13"/>
    <mergeCell ref="O13:P13"/>
    <mergeCell ref="B10:D10"/>
    <mergeCell ref="E10:N10"/>
    <mergeCell ref="O10:P10"/>
    <mergeCell ref="B11:D11"/>
    <mergeCell ref="E11:N11"/>
    <mergeCell ref="O11:P11"/>
    <mergeCell ref="B16:D16"/>
    <mergeCell ref="E16:N16"/>
    <mergeCell ref="O16:P16"/>
    <mergeCell ref="B17:D17"/>
    <mergeCell ref="E17:N17"/>
    <mergeCell ref="O17:P17"/>
    <mergeCell ref="B14:D14"/>
    <mergeCell ref="E14:N14"/>
    <mergeCell ref="O14:P14"/>
    <mergeCell ref="B15:D15"/>
    <mergeCell ref="E15:N15"/>
    <mergeCell ref="O15:P15"/>
    <mergeCell ref="B20:D20"/>
    <mergeCell ref="E20:N20"/>
    <mergeCell ref="O20:P20"/>
    <mergeCell ref="B21:D21"/>
    <mergeCell ref="E21:N21"/>
    <mergeCell ref="O21:P21"/>
    <mergeCell ref="B18:D18"/>
    <mergeCell ref="E18:N18"/>
    <mergeCell ref="O18:P18"/>
    <mergeCell ref="B19:D19"/>
    <mergeCell ref="E19:N19"/>
    <mergeCell ref="O19:P19"/>
    <mergeCell ref="I25:K25"/>
    <mergeCell ref="L25:V25"/>
    <mergeCell ref="B26:D26"/>
    <mergeCell ref="E26:N26"/>
    <mergeCell ref="O26:P26"/>
    <mergeCell ref="B22:D22"/>
    <mergeCell ref="E22:N22"/>
    <mergeCell ref="O22:P22"/>
    <mergeCell ref="E23:N23"/>
    <mergeCell ref="O23:P23"/>
    <mergeCell ref="B29:D29"/>
    <mergeCell ref="E29:N29"/>
    <mergeCell ref="O29:P29"/>
    <mergeCell ref="B30:D30"/>
    <mergeCell ref="E30:N30"/>
    <mergeCell ref="O30:P30"/>
    <mergeCell ref="B27:D27"/>
    <mergeCell ref="E27:N27"/>
    <mergeCell ref="O27:P27"/>
    <mergeCell ref="B28:D28"/>
    <mergeCell ref="E28:N28"/>
    <mergeCell ref="O28:P28"/>
    <mergeCell ref="B33:D33"/>
    <mergeCell ref="E33:N33"/>
    <mergeCell ref="O33:P33"/>
    <mergeCell ref="B34:D34"/>
    <mergeCell ref="E34:N34"/>
    <mergeCell ref="O34:P34"/>
    <mergeCell ref="B31:D31"/>
    <mergeCell ref="E31:N31"/>
    <mergeCell ref="O31:P31"/>
    <mergeCell ref="B32:D32"/>
    <mergeCell ref="E32:N32"/>
    <mergeCell ref="O32:P32"/>
    <mergeCell ref="B37:D37"/>
    <mergeCell ref="E37:N37"/>
    <mergeCell ref="O37:P37"/>
    <mergeCell ref="A39:M39"/>
    <mergeCell ref="N39:O39"/>
    <mergeCell ref="B35:D35"/>
    <mergeCell ref="E35:N35"/>
    <mergeCell ref="O35:P35"/>
    <mergeCell ref="B36:D36"/>
    <mergeCell ref="E36:N36"/>
    <mergeCell ref="O36:P36"/>
    <mergeCell ref="B41:D41"/>
    <mergeCell ref="E41:N41"/>
    <mergeCell ref="O41:P41"/>
    <mergeCell ref="B42:D42"/>
    <mergeCell ref="E42:N42"/>
    <mergeCell ref="O42:P42"/>
    <mergeCell ref="B38:D38"/>
    <mergeCell ref="E38:N38"/>
    <mergeCell ref="O38:P38"/>
    <mergeCell ref="B40:D40"/>
    <mergeCell ref="E40:N40"/>
    <mergeCell ref="O40:P40"/>
    <mergeCell ref="B45:D45"/>
    <mergeCell ref="E45:N45"/>
    <mergeCell ref="O45:P45"/>
    <mergeCell ref="B46:D46"/>
    <mergeCell ref="E46:N46"/>
    <mergeCell ref="O46:P46"/>
    <mergeCell ref="B43:D43"/>
    <mergeCell ref="E43:N43"/>
    <mergeCell ref="O43:P43"/>
    <mergeCell ref="B44:D44"/>
    <mergeCell ref="E44:N44"/>
    <mergeCell ref="O44:P44"/>
    <mergeCell ref="B49:D49"/>
    <mergeCell ref="E49:N49"/>
    <mergeCell ref="O49:P49"/>
    <mergeCell ref="B50:D50"/>
    <mergeCell ref="E50:N50"/>
    <mergeCell ref="O50:P50"/>
    <mergeCell ref="B47:D47"/>
    <mergeCell ref="E47:N47"/>
    <mergeCell ref="O47:P47"/>
    <mergeCell ref="B48:D48"/>
    <mergeCell ref="E48:N48"/>
    <mergeCell ref="O48:P48"/>
    <mergeCell ref="B53:D53"/>
    <mergeCell ref="E53:N53"/>
    <mergeCell ref="O53:P53"/>
    <mergeCell ref="B55:D55"/>
    <mergeCell ref="E55:N55"/>
    <mergeCell ref="O55:P55"/>
    <mergeCell ref="B51:D51"/>
    <mergeCell ref="E51:N51"/>
    <mergeCell ref="O51:P51"/>
    <mergeCell ref="B52:D52"/>
    <mergeCell ref="E52:N52"/>
    <mergeCell ref="O52:P52"/>
    <mergeCell ref="B58:D58"/>
    <mergeCell ref="E58:N58"/>
    <mergeCell ref="O58:P58"/>
    <mergeCell ref="B59:D59"/>
    <mergeCell ref="E59:N59"/>
    <mergeCell ref="O59:P59"/>
    <mergeCell ref="B56:D56"/>
    <mergeCell ref="E56:N56"/>
    <mergeCell ref="O56:P56"/>
    <mergeCell ref="B57:D57"/>
    <mergeCell ref="E57:N57"/>
    <mergeCell ref="O57:P57"/>
    <mergeCell ref="B62:D62"/>
    <mergeCell ref="E62:N62"/>
    <mergeCell ref="O62:P62"/>
    <mergeCell ref="B63:D63"/>
    <mergeCell ref="E63:N63"/>
    <mergeCell ref="O63:P63"/>
    <mergeCell ref="B60:D60"/>
    <mergeCell ref="E60:N60"/>
    <mergeCell ref="O60:P60"/>
    <mergeCell ref="B61:D61"/>
    <mergeCell ref="E61:N61"/>
    <mergeCell ref="O61:P61"/>
    <mergeCell ref="B66:D66"/>
    <mergeCell ref="E66:N66"/>
    <mergeCell ref="O66:P66"/>
    <mergeCell ref="B67:D67"/>
    <mergeCell ref="E67:N67"/>
    <mergeCell ref="O67:P67"/>
    <mergeCell ref="B64:D64"/>
    <mergeCell ref="E64:N64"/>
    <mergeCell ref="O64:P64"/>
    <mergeCell ref="B65:D65"/>
    <mergeCell ref="E65:N65"/>
    <mergeCell ref="O65:P65"/>
    <mergeCell ref="B70:D70"/>
    <mergeCell ref="E70:N70"/>
    <mergeCell ref="O70:P70"/>
    <mergeCell ref="B71:D71"/>
    <mergeCell ref="E71:N71"/>
    <mergeCell ref="O71:P71"/>
    <mergeCell ref="B68:D68"/>
    <mergeCell ref="E68:N68"/>
    <mergeCell ref="O68:P68"/>
    <mergeCell ref="B69:D69"/>
    <mergeCell ref="E69:N69"/>
    <mergeCell ref="O69:P69"/>
    <mergeCell ref="B73:D73"/>
    <mergeCell ref="E73:N73"/>
    <mergeCell ref="O73:P73"/>
    <mergeCell ref="B74:D74"/>
    <mergeCell ref="E74:N74"/>
    <mergeCell ref="O74:P74"/>
    <mergeCell ref="B72:D72"/>
    <mergeCell ref="E72:N72"/>
    <mergeCell ref="O72:P72"/>
    <mergeCell ref="A78:M78"/>
    <mergeCell ref="N78:O78"/>
    <mergeCell ref="B79:D79"/>
    <mergeCell ref="E79:N79"/>
    <mergeCell ref="O79:P79"/>
    <mergeCell ref="B80:D80"/>
    <mergeCell ref="E80:N80"/>
    <mergeCell ref="O80:P80"/>
    <mergeCell ref="B75:D75"/>
    <mergeCell ref="E75:N75"/>
    <mergeCell ref="O75:P75"/>
    <mergeCell ref="B76:D76"/>
    <mergeCell ref="E76:N76"/>
    <mergeCell ref="O76:P76"/>
    <mergeCell ref="B83:D83"/>
    <mergeCell ref="E83:N83"/>
    <mergeCell ref="O83:P83"/>
    <mergeCell ref="B84:D84"/>
    <mergeCell ref="E84:N84"/>
    <mergeCell ref="O84:P84"/>
    <mergeCell ref="B81:D81"/>
    <mergeCell ref="E81:N81"/>
    <mergeCell ref="O81:P81"/>
    <mergeCell ref="B82:D82"/>
    <mergeCell ref="E82:N82"/>
    <mergeCell ref="O82:P82"/>
    <mergeCell ref="B87:D87"/>
    <mergeCell ref="E87:N87"/>
    <mergeCell ref="O87:P87"/>
    <mergeCell ref="B88:D88"/>
    <mergeCell ref="E88:N88"/>
    <mergeCell ref="O88:P88"/>
    <mergeCell ref="B85:D85"/>
    <mergeCell ref="E85:N85"/>
    <mergeCell ref="O85:P85"/>
    <mergeCell ref="B86:D86"/>
    <mergeCell ref="E86:N86"/>
    <mergeCell ref="O86:P86"/>
    <mergeCell ref="B92:D92"/>
    <mergeCell ref="E92:N92"/>
    <mergeCell ref="O92:P92"/>
    <mergeCell ref="B93:D93"/>
    <mergeCell ref="E93:N93"/>
    <mergeCell ref="O93:P93"/>
    <mergeCell ref="B89:D89"/>
    <mergeCell ref="E89:N89"/>
    <mergeCell ref="O89:P89"/>
    <mergeCell ref="B91:D91"/>
    <mergeCell ref="E91:N91"/>
    <mergeCell ref="O91:P91"/>
    <mergeCell ref="B96:D96"/>
    <mergeCell ref="E96:N96"/>
    <mergeCell ref="O96:P96"/>
    <mergeCell ref="B97:D97"/>
    <mergeCell ref="E97:N97"/>
    <mergeCell ref="O97:P97"/>
    <mergeCell ref="B94:D94"/>
    <mergeCell ref="E94:N94"/>
    <mergeCell ref="O94:P94"/>
    <mergeCell ref="B95:D95"/>
    <mergeCell ref="E95:N95"/>
    <mergeCell ref="O95:P95"/>
    <mergeCell ref="B100:D100"/>
    <mergeCell ref="E100:N100"/>
    <mergeCell ref="O100:P100"/>
    <mergeCell ref="B101:D101"/>
    <mergeCell ref="E101:N101"/>
    <mergeCell ref="O101:P101"/>
    <mergeCell ref="B98:D98"/>
    <mergeCell ref="E98:N98"/>
    <mergeCell ref="O98:P98"/>
    <mergeCell ref="B99:D99"/>
    <mergeCell ref="E99:N99"/>
    <mergeCell ref="O99:P99"/>
    <mergeCell ref="B104:D104"/>
    <mergeCell ref="E104:N104"/>
    <mergeCell ref="O104:P104"/>
    <mergeCell ref="B105:D105"/>
    <mergeCell ref="E105:N105"/>
    <mergeCell ref="O105:P105"/>
    <mergeCell ref="B102:D102"/>
    <mergeCell ref="E102:N102"/>
    <mergeCell ref="O102:P102"/>
    <mergeCell ref="B103:D103"/>
    <mergeCell ref="E103:N103"/>
    <mergeCell ref="O103:P103"/>
    <mergeCell ref="B115:D115"/>
    <mergeCell ref="E115:N115"/>
    <mergeCell ref="O115:P115"/>
    <mergeCell ref="I111:K111"/>
    <mergeCell ref="L111:V111"/>
    <mergeCell ref="E112:N112"/>
    <mergeCell ref="O112:P112"/>
    <mergeCell ref="F113:I113"/>
    <mergeCell ref="J113:V113"/>
    <mergeCell ref="I114:K114"/>
    <mergeCell ref="L114:V114"/>
    <mergeCell ref="B118:D118"/>
    <mergeCell ref="E118:N118"/>
    <mergeCell ref="O118:P118"/>
    <mergeCell ref="E119:N119"/>
    <mergeCell ref="O119:P119"/>
    <mergeCell ref="B116:D116"/>
    <mergeCell ref="E116:N116"/>
    <mergeCell ref="O116:P116"/>
    <mergeCell ref="B117:D117"/>
    <mergeCell ref="E117:N117"/>
    <mergeCell ref="O117:P117"/>
    <mergeCell ref="B124:D124"/>
    <mergeCell ref="E124:N124"/>
    <mergeCell ref="O124:P124"/>
    <mergeCell ref="I120:K120"/>
    <mergeCell ref="E121:N121"/>
    <mergeCell ref="O121:P121"/>
    <mergeCell ref="F122:I122"/>
    <mergeCell ref="J122:V122"/>
    <mergeCell ref="B127:D127"/>
    <mergeCell ref="E127:N127"/>
    <mergeCell ref="O127:P127"/>
    <mergeCell ref="I123:K123"/>
    <mergeCell ref="L123:V123"/>
    <mergeCell ref="E128:N128"/>
    <mergeCell ref="O128:P128"/>
    <mergeCell ref="B125:D125"/>
    <mergeCell ref="E125:N125"/>
    <mergeCell ref="O125:P125"/>
    <mergeCell ref="B126:D126"/>
    <mergeCell ref="E126:N126"/>
    <mergeCell ref="O126:P126"/>
    <mergeCell ref="E132:N132"/>
    <mergeCell ref="O132:P132"/>
    <mergeCell ref="I129:K129"/>
    <mergeCell ref="E130:N130"/>
    <mergeCell ref="O130:P130"/>
    <mergeCell ref="F131:I131"/>
    <mergeCell ref="J131:V131"/>
    <mergeCell ref="E108:N108"/>
    <mergeCell ref="O108:P108"/>
    <mergeCell ref="A110:M110"/>
    <mergeCell ref="N110:O110"/>
    <mergeCell ref="P110:U110"/>
    <mergeCell ref="B106:D106"/>
    <mergeCell ref="E106:N106"/>
    <mergeCell ref="O106:P106"/>
    <mergeCell ref="B107:D107"/>
    <mergeCell ref="E107:N107"/>
    <mergeCell ref="O107:P107"/>
  </mergeCells>
  <pageMargins left="7.874015748031496E-2" right="7.874015748031496E-2" top="0.19685039370078741" bottom="0.19685039370078741" header="0" footer="0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workbookViewId="0">
      <selection activeCell="K1" sqref="K1:V1"/>
    </sheetView>
  </sheetViews>
  <sheetFormatPr baseColWidth="10" defaultColWidth="9.33203125" defaultRowHeight="10.5" x14ac:dyDescent="0.15"/>
  <cols>
    <col min="1" max="3" width="1.5" customWidth="1"/>
    <col min="4" max="4" width="4.6640625" customWidth="1"/>
    <col min="5" max="7" width="1.5" customWidth="1"/>
    <col min="8" max="8" width="11" customWidth="1"/>
    <col min="9" max="10" width="1.5" customWidth="1"/>
    <col min="11" max="11" width="7.83203125" customWidth="1"/>
    <col min="12" max="12" width="1.5" customWidth="1"/>
    <col min="13" max="13" width="11.6640625" customWidth="1"/>
    <col min="14" max="14" width="0.83203125" customWidth="1"/>
    <col min="15" max="15" width="14.6640625" customWidth="1"/>
    <col min="16" max="16" width="1.5" customWidth="1"/>
    <col min="17" max="17" width="11.5" customWidth="1"/>
    <col min="18" max="18" width="12.33203125" customWidth="1"/>
    <col min="19" max="19" width="13.6640625" customWidth="1"/>
    <col min="20" max="20" width="14.1640625" style="73" customWidth="1"/>
    <col min="21" max="21" width="1.83203125" customWidth="1"/>
    <col min="22" max="22" width="15.5" customWidth="1"/>
  </cols>
  <sheetData>
    <row r="1" spans="1:22" ht="15" customHeight="1" x14ac:dyDescent="0.15">
      <c r="E1" s="54"/>
      <c r="F1" s="54"/>
      <c r="G1" s="54"/>
      <c r="H1" s="54"/>
      <c r="I1" s="54"/>
      <c r="J1" s="54"/>
      <c r="K1" s="140" t="s">
        <v>0</v>
      </c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ht="15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4" t="s">
        <v>1</v>
      </c>
      <c r="L2" s="134"/>
      <c r="M2" s="134"/>
      <c r="N2" s="134"/>
      <c r="O2" s="134"/>
      <c r="P2" s="134"/>
      <c r="Q2" s="135"/>
      <c r="R2" s="135"/>
      <c r="S2" s="135"/>
      <c r="T2" s="134"/>
      <c r="U2" s="134"/>
      <c r="V2" s="134"/>
    </row>
    <row r="3" spans="1:22" ht="25.5" customHeight="1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7" t="s">
        <v>197</v>
      </c>
      <c r="L3" s="138"/>
      <c r="M3" s="138"/>
      <c r="N3" s="138"/>
      <c r="O3" s="138"/>
      <c r="P3" s="138"/>
      <c r="Q3" s="139"/>
      <c r="R3" s="139"/>
      <c r="S3" s="139"/>
      <c r="T3" s="138"/>
      <c r="U3" s="138"/>
      <c r="V3" s="138"/>
    </row>
    <row r="4" spans="1:22" ht="23.25" customHeight="1" x14ac:dyDescent="0.2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29"/>
      <c r="O4" s="145" t="s">
        <v>4</v>
      </c>
      <c r="P4" s="145"/>
      <c r="Q4" s="145"/>
      <c r="R4" s="145"/>
      <c r="S4" s="145"/>
      <c r="T4" s="62" t="s">
        <v>194</v>
      </c>
      <c r="U4" s="28"/>
      <c r="V4" s="32" t="s">
        <v>5</v>
      </c>
    </row>
    <row r="5" spans="1:22" ht="7.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0"/>
      <c r="P5" s="30"/>
      <c r="Q5" s="30"/>
      <c r="R5" s="30"/>
      <c r="S5" s="30"/>
      <c r="T5" s="63"/>
      <c r="U5" s="40"/>
      <c r="V5" s="41"/>
    </row>
    <row r="6" spans="1:22" s="17" customFormat="1" ht="15" customHeight="1" x14ac:dyDescent="0.15">
      <c r="F6" s="141" t="s">
        <v>6</v>
      </c>
      <c r="G6" s="141"/>
      <c r="H6" s="141"/>
      <c r="I6" s="141"/>
      <c r="J6" s="141" t="s">
        <v>7</v>
      </c>
      <c r="K6" s="141"/>
      <c r="L6" s="141"/>
      <c r="M6" s="141"/>
      <c r="N6" s="141"/>
      <c r="O6" s="141"/>
      <c r="P6" s="141"/>
      <c r="Q6" s="142"/>
      <c r="R6" s="142"/>
      <c r="S6" s="142"/>
      <c r="T6" s="141"/>
      <c r="U6" s="141"/>
      <c r="V6" s="141"/>
    </row>
    <row r="7" spans="1:22" s="17" customFormat="1" ht="17.25" customHeight="1" x14ac:dyDescent="0.15">
      <c r="I7" s="143" t="s">
        <v>8</v>
      </c>
      <c r="J7" s="143"/>
      <c r="K7" s="143"/>
      <c r="L7" s="143" t="s">
        <v>9</v>
      </c>
      <c r="M7" s="143"/>
      <c r="N7" s="143"/>
      <c r="O7" s="143"/>
      <c r="P7" s="143"/>
      <c r="Q7" s="144"/>
      <c r="R7" s="144"/>
      <c r="S7" s="144"/>
      <c r="T7" s="143"/>
      <c r="U7" s="143"/>
      <c r="V7" s="143"/>
    </row>
    <row r="8" spans="1:22" ht="13.7" customHeight="1" x14ac:dyDescent="0.15">
      <c r="B8" s="127" t="s">
        <v>10</v>
      </c>
      <c r="C8" s="127"/>
      <c r="D8" s="127"/>
      <c r="E8" s="128" t="s">
        <v>11</v>
      </c>
      <c r="F8" s="128"/>
      <c r="G8" s="128"/>
      <c r="H8" s="128"/>
      <c r="I8" s="128"/>
      <c r="J8" s="128"/>
      <c r="K8" s="128"/>
      <c r="L8" s="128"/>
      <c r="M8" s="128"/>
      <c r="N8" s="128"/>
      <c r="O8" s="129"/>
      <c r="P8" s="129"/>
      <c r="Q8" s="18"/>
      <c r="R8" s="18"/>
      <c r="S8" s="18">
        <f>SUM(R9:R11)</f>
        <v>15840</v>
      </c>
      <c r="T8" s="56">
        <f>+T9</f>
        <v>0</v>
      </c>
      <c r="V8" s="11">
        <f>+V9</f>
        <v>15840</v>
      </c>
    </row>
    <row r="9" spans="1:22" ht="18" customHeight="1" x14ac:dyDescent="0.15">
      <c r="B9" s="120" t="s">
        <v>12</v>
      </c>
      <c r="C9" s="120"/>
      <c r="D9" s="120"/>
      <c r="E9" s="121" t="s">
        <v>13</v>
      </c>
      <c r="F9" s="121"/>
      <c r="G9" s="121"/>
      <c r="H9" s="121"/>
      <c r="I9" s="121"/>
      <c r="J9" s="121"/>
      <c r="K9" s="121"/>
      <c r="L9" s="121"/>
      <c r="M9" s="121"/>
      <c r="N9" s="121"/>
      <c r="O9" s="122"/>
      <c r="P9" s="122"/>
      <c r="Q9" s="19"/>
      <c r="R9" s="19">
        <f>SUM(Q10:Q11)</f>
        <v>15840</v>
      </c>
      <c r="S9" s="19"/>
      <c r="T9" s="57">
        <f>+T10</f>
        <v>0</v>
      </c>
      <c r="V9" s="33">
        <f>+V10</f>
        <v>15840</v>
      </c>
    </row>
    <row r="10" spans="1:22" ht="13.7" customHeight="1" x14ac:dyDescent="0.15">
      <c r="B10" s="114" t="s">
        <v>14</v>
      </c>
      <c r="C10" s="114"/>
      <c r="D10" s="114"/>
      <c r="E10" s="115" t="s">
        <v>15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116"/>
      <c r="Q10" s="20">
        <f>+O11</f>
        <v>15840</v>
      </c>
      <c r="R10" s="20"/>
      <c r="S10" s="20"/>
      <c r="T10" s="58">
        <f>+T11</f>
        <v>0</v>
      </c>
      <c r="V10" s="34">
        <f>+V11</f>
        <v>15840</v>
      </c>
    </row>
    <row r="11" spans="1:22" ht="13.7" customHeight="1" x14ac:dyDescent="0.15">
      <c r="B11" s="146" t="s">
        <v>16</v>
      </c>
      <c r="C11" s="146"/>
      <c r="D11" s="146"/>
      <c r="E11" s="147" t="s">
        <v>17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8">
        <v>15840</v>
      </c>
      <c r="P11" s="148"/>
      <c r="Q11" s="20"/>
      <c r="R11" s="20"/>
      <c r="S11" s="20"/>
      <c r="T11" s="58">
        <v>0</v>
      </c>
      <c r="V11" s="34">
        <f>+O11+T11</f>
        <v>15840</v>
      </c>
    </row>
    <row r="12" spans="1:22" ht="13.7" customHeight="1" x14ac:dyDescent="0.15">
      <c r="B12" s="127" t="s">
        <v>18</v>
      </c>
      <c r="C12" s="127"/>
      <c r="D12" s="127"/>
      <c r="E12" s="128" t="s">
        <v>19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9"/>
      <c r="P12" s="129"/>
      <c r="Q12" s="18"/>
      <c r="R12" s="18"/>
      <c r="S12" s="18">
        <f>SUM(R13:R18)</f>
        <v>253659.96</v>
      </c>
      <c r="T12" s="59">
        <f>+T13+T16</f>
        <v>0</v>
      </c>
      <c r="V12" s="11">
        <f>+V13+V16</f>
        <v>253659.96</v>
      </c>
    </row>
    <row r="13" spans="1:22" ht="19.5" customHeight="1" x14ac:dyDescent="0.15">
      <c r="B13" s="120" t="s">
        <v>20</v>
      </c>
      <c r="C13" s="120"/>
      <c r="D13" s="120"/>
      <c r="E13" s="121" t="s">
        <v>21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2"/>
      <c r="P13" s="122"/>
      <c r="Q13" s="19"/>
      <c r="R13" s="19">
        <f>SUM(Q14:Q15)</f>
        <v>249999.96</v>
      </c>
      <c r="S13" s="19"/>
      <c r="T13" s="60">
        <f>+T14</f>
        <v>0</v>
      </c>
      <c r="V13" s="33">
        <f>+V14</f>
        <v>249999.96</v>
      </c>
    </row>
    <row r="14" spans="1:22" ht="13.7" customHeight="1" x14ac:dyDescent="0.15">
      <c r="B14" s="114" t="s">
        <v>22</v>
      </c>
      <c r="C14" s="114"/>
      <c r="D14" s="114"/>
      <c r="E14" s="115" t="s">
        <v>23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6"/>
      <c r="Q14" s="20">
        <f>+O15</f>
        <v>249999.96</v>
      </c>
      <c r="R14" s="20"/>
      <c r="S14" s="20"/>
      <c r="T14" s="61">
        <f>+T15</f>
        <v>0</v>
      </c>
      <c r="V14" s="34">
        <f>+V15</f>
        <v>249999.96</v>
      </c>
    </row>
    <row r="15" spans="1:22" ht="13.7" customHeight="1" x14ac:dyDescent="0.15">
      <c r="B15" s="146" t="s">
        <v>24</v>
      </c>
      <c r="C15" s="146"/>
      <c r="D15" s="146"/>
      <c r="E15" s="147" t="s">
        <v>25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8">
        <v>249999.96</v>
      </c>
      <c r="P15" s="148"/>
      <c r="Q15" s="20"/>
      <c r="R15" s="20"/>
      <c r="S15" s="20"/>
      <c r="T15" s="61">
        <v>0</v>
      </c>
      <c r="V15" s="34">
        <f>+O15+T15</f>
        <v>249999.96</v>
      </c>
    </row>
    <row r="16" spans="1:22" ht="18.75" customHeight="1" x14ac:dyDescent="0.15">
      <c r="B16" s="120" t="s">
        <v>26</v>
      </c>
      <c r="C16" s="120"/>
      <c r="D16" s="120"/>
      <c r="E16" s="121" t="s">
        <v>27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2"/>
      <c r="P16" s="122"/>
      <c r="Q16" s="19"/>
      <c r="R16" s="19">
        <f>SUM(Q17:Q18)</f>
        <v>3660</v>
      </c>
      <c r="S16" s="19"/>
      <c r="T16" s="60">
        <f>+T17</f>
        <v>0</v>
      </c>
      <c r="V16" s="33">
        <f>+V17</f>
        <v>3660</v>
      </c>
    </row>
    <row r="17" spans="2:22" ht="17.25" customHeight="1" x14ac:dyDescent="0.15">
      <c r="B17" s="114" t="s">
        <v>28</v>
      </c>
      <c r="C17" s="114"/>
      <c r="D17" s="114"/>
      <c r="E17" s="115" t="s">
        <v>29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20">
        <f>+O18</f>
        <v>3660</v>
      </c>
      <c r="R17" s="20"/>
      <c r="S17" s="20"/>
      <c r="T17" s="61">
        <f>+T18</f>
        <v>0</v>
      </c>
      <c r="V17" s="33">
        <f>+V18</f>
        <v>3660</v>
      </c>
    </row>
    <row r="18" spans="2:22" ht="19.5" customHeight="1" x14ac:dyDescent="0.15">
      <c r="B18" s="146" t="s">
        <v>30</v>
      </c>
      <c r="C18" s="146"/>
      <c r="D18" s="146"/>
      <c r="E18" s="147" t="s">
        <v>31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8">
        <v>3660</v>
      </c>
      <c r="P18" s="148"/>
      <c r="Q18" s="20"/>
      <c r="R18" s="20"/>
      <c r="S18" s="20"/>
      <c r="T18" s="61">
        <v>0</v>
      </c>
      <c r="V18" s="33">
        <f>+O18+T18</f>
        <v>3660</v>
      </c>
    </row>
    <row r="19" spans="2:22" ht="13.7" customHeight="1" x14ac:dyDescent="0.15">
      <c r="B19" s="127" t="s">
        <v>32</v>
      </c>
      <c r="C19" s="127"/>
      <c r="D19" s="127"/>
      <c r="E19" s="128" t="s">
        <v>33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9"/>
      <c r="P19" s="129"/>
      <c r="Q19" s="18"/>
      <c r="R19" s="18"/>
      <c r="S19" s="18">
        <f>SUM(R20:R22)</f>
        <v>18000</v>
      </c>
      <c r="T19" s="59">
        <f>+T20</f>
        <v>0</v>
      </c>
      <c r="V19" s="11">
        <f>+V20</f>
        <v>18000</v>
      </c>
    </row>
    <row r="20" spans="2:22" ht="20.25" customHeight="1" x14ac:dyDescent="0.15">
      <c r="B20" s="120" t="s">
        <v>34</v>
      </c>
      <c r="C20" s="120"/>
      <c r="D20" s="120"/>
      <c r="E20" s="121" t="s">
        <v>35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2"/>
      <c r="P20" s="122"/>
      <c r="Q20" s="19"/>
      <c r="R20" s="19">
        <f>SUM(Q21:Q22)</f>
        <v>18000</v>
      </c>
      <c r="S20" s="19"/>
      <c r="T20" s="60">
        <f>+T21</f>
        <v>0</v>
      </c>
      <c r="V20" s="33">
        <f>+V21</f>
        <v>18000</v>
      </c>
    </row>
    <row r="21" spans="2:22" ht="13.7" customHeight="1" x14ac:dyDescent="0.15">
      <c r="B21" s="114" t="s">
        <v>36</v>
      </c>
      <c r="C21" s="114"/>
      <c r="D21" s="114"/>
      <c r="E21" s="115" t="s">
        <v>37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6"/>
      <c r="P21" s="116"/>
      <c r="Q21" s="20">
        <f>+O22</f>
        <v>18000</v>
      </c>
      <c r="R21" s="20"/>
      <c r="S21" s="20"/>
      <c r="T21" s="61">
        <f>+T22</f>
        <v>0</v>
      </c>
      <c r="V21" s="34">
        <f>+V22</f>
        <v>18000</v>
      </c>
    </row>
    <row r="22" spans="2:22" ht="18" customHeight="1" thickBot="1" x14ac:dyDescent="0.2">
      <c r="B22" s="146" t="s">
        <v>38</v>
      </c>
      <c r="C22" s="146"/>
      <c r="D22" s="146"/>
      <c r="E22" s="147" t="s">
        <v>39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8">
        <v>18000</v>
      </c>
      <c r="P22" s="148"/>
      <c r="Q22" s="20"/>
      <c r="R22" s="20"/>
      <c r="S22" s="20"/>
      <c r="T22" s="61">
        <v>0</v>
      </c>
      <c r="V22" s="35">
        <f>+O22+T22</f>
        <v>18000</v>
      </c>
    </row>
    <row r="23" spans="2:22" s="25" customFormat="1" ht="13.7" customHeight="1" thickTop="1" x14ac:dyDescent="0.15">
      <c r="E23" s="131" t="s">
        <v>195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32"/>
      <c r="Q23" s="26"/>
      <c r="R23" s="26"/>
      <c r="S23" s="26">
        <f>SUM(S8:S19)</f>
        <v>287499.95999999996</v>
      </c>
      <c r="T23" s="64">
        <f>+T8+T12+T19</f>
        <v>0</v>
      </c>
      <c r="V23" s="33">
        <f>+V8+V12+V19</f>
        <v>287499.95999999996</v>
      </c>
    </row>
    <row r="24" spans="2:22" ht="10.5" customHeight="1" x14ac:dyDescent="0.15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2"/>
      <c r="P24" s="22"/>
      <c r="Q24" s="22"/>
      <c r="R24" s="22"/>
      <c r="S24" s="22"/>
      <c r="T24" s="65"/>
      <c r="V24" s="22"/>
    </row>
    <row r="25" spans="2:22" ht="17.45" customHeight="1" x14ac:dyDescent="0.15">
      <c r="I25" s="124" t="s">
        <v>41</v>
      </c>
      <c r="J25" s="124"/>
      <c r="K25" s="124"/>
      <c r="L25" s="124" t="s">
        <v>42</v>
      </c>
      <c r="M25" s="124"/>
      <c r="N25" s="124"/>
      <c r="O25" s="124"/>
      <c r="P25" s="124"/>
      <c r="Q25" s="130"/>
      <c r="R25" s="130"/>
      <c r="S25" s="130"/>
      <c r="T25" s="124"/>
      <c r="U25" s="124"/>
      <c r="V25" s="124"/>
    </row>
    <row r="26" spans="2:22" ht="13.7" customHeight="1" x14ac:dyDescent="0.15">
      <c r="B26" s="127" t="s">
        <v>18</v>
      </c>
      <c r="C26" s="127"/>
      <c r="D26" s="127"/>
      <c r="E26" s="128" t="s">
        <v>19</v>
      </c>
      <c r="F26" s="128"/>
      <c r="G26" s="128"/>
      <c r="H26" s="128"/>
      <c r="I26" s="128"/>
      <c r="J26" s="128"/>
      <c r="K26" s="128"/>
      <c r="L26" s="128"/>
      <c r="M26" s="128"/>
      <c r="N26" s="128"/>
      <c r="O26" s="129"/>
      <c r="P26" s="129"/>
      <c r="Q26" s="18"/>
      <c r="R26" s="18"/>
      <c r="S26" s="18">
        <f>SUM(R27:R53)</f>
        <v>720510</v>
      </c>
      <c r="T26" s="59">
        <f>+T27+T36+T40+T43+T46+T49</f>
        <v>0</v>
      </c>
      <c r="V26" s="11">
        <f>+V27+V36+V40+V43+V46+V49</f>
        <v>720510</v>
      </c>
    </row>
    <row r="27" spans="2:22" ht="21.75" customHeight="1" x14ac:dyDescent="0.15">
      <c r="B27" s="120" t="s">
        <v>43</v>
      </c>
      <c r="C27" s="120"/>
      <c r="D27" s="120"/>
      <c r="E27" s="121" t="s">
        <v>44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122"/>
      <c r="Q27" s="19"/>
      <c r="R27" s="19">
        <f>SUM(Q28:Q35)</f>
        <v>129840</v>
      </c>
      <c r="S27" s="19"/>
      <c r="T27" s="57">
        <f>+T28+T30+T32+T34</f>
        <v>0</v>
      </c>
      <c r="V27" s="12">
        <f>+V28+V30+V32+V34</f>
        <v>129840</v>
      </c>
    </row>
    <row r="28" spans="2:22" ht="13.7" customHeight="1" x14ac:dyDescent="0.15">
      <c r="B28" s="114" t="s">
        <v>45</v>
      </c>
      <c r="C28" s="114"/>
      <c r="D28" s="114"/>
      <c r="E28" s="115" t="s">
        <v>46</v>
      </c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16"/>
      <c r="Q28" s="20">
        <f>+O29</f>
        <v>104400</v>
      </c>
      <c r="R28" s="20"/>
      <c r="S28" s="20"/>
      <c r="T28" s="58">
        <f>+T29</f>
        <v>0</v>
      </c>
      <c r="V28" s="14">
        <f>+V29</f>
        <v>104400</v>
      </c>
    </row>
    <row r="29" spans="2:22" ht="13.7" customHeight="1" x14ac:dyDescent="0.15">
      <c r="B29" s="146" t="s">
        <v>47</v>
      </c>
      <c r="C29" s="146"/>
      <c r="D29" s="146"/>
      <c r="E29" s="147" t="s">
        <v>48</v>
      </c>
      <c r="F29" s="147"/>
      <c r="G29" s="147"/>
      <c r="H29" s="147"/>
      <c r="I29" s="147"/>
      <c r="J29" s="147"/>
      <c r="K29" s="147"/>
      <c r="L29" s="147"/>
      <c r="M29" s="147"/>
      <c r="N29" s="147"/>
      <c r="O29" s="148">
        <v>104400</v>
      </c>
      <c r="P29" s="148"/>
      <c r="Q29" s="20"/>
      <c r="R29" s="20"/>
      <c r="S29" s="20"/>
      <c r="T29" s="58">
        <v>0</v>
      </c>
      <c r="V29" s="14">
        <f>+O29+T29</f>
        <v>104400</v>
      </c>
    </row>
    <row r="30" spans="2:22" ht="13.7" customHeight="1" x14ac:dyDescent="0.15">
      <c r="B30" s="114" t="s">
        <v>49</v>
      </c>
      <c r="C30" s="114"/>
      <c r="D30" s="114"/>
      <c r="E30" s="115" t="s">
        <v>50</v>
      </c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116"/>
      <c r="Q30" s="20">
        <f>+O31</f>
        <v>5220</v>
      </c>
      <c r="R30" s="20"/>
      <c r="S30" s="20"/>
      <c r="T30" s="58">
        <f>+T31</f>
        <v>0</v>
      </c>
      <c r="V30" s="14">
        <f>+V31</f>
        <v>5220</v>
      </c>
    </row>
    <row r="31" spans="2:22" ht="17.25" customHeight="1" x14ac:dyDescent="0.15">
      <c r="B31" s="146" t="s">
        <v>51</v>
      </c>
      <c r="C31" s="146"/>
      <c r="D31" s="146"/>
      <c r="E31" s="147" t="s">
        <v>52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8">
        <v>5220</v>
      </c>
      <c r="P31" s="148"/>
      <c r="Q31" s="20"/>
      <c r="R31" s="20"/>
      <c r="S31" s="20"/>
      <c r="T31" s="58">
        <v>0</v>
      </c>
      <c r="V31" s="14">
        <f>+O31+T31</f>
        <v>5220</v>
      </c>
    </row>
    <row r="32" spans="2:22" ht="13.7" customHeight="1" x14ac:dyDescent="0.15">
      <c r="B32" s="114" t="s">
        <v>53</v>
      </c>
      <c r="C32" s="114"/>
      <c r="D32" s="114"/>
      <c r="E32" s="115" t="s">
        <v>54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116"/>
      <c r="Q32" s="20">
        <f>+O33</f>
        <v>5220</v>
      </c>
      <c r="R32" s="20"/>
      <c r="S32" s="20"/>
      <c r="T32" s="58">
        <f>+T33</f>
        <v>0</v>
      </c>
      <c r="V32" s="14">
        <f>+V33</f>
        <v>5220</v>
      </c>
    </row>
    <row r="33" spans="1:22" ht="17.25" customHeight="1" x14ac:dyDescent="0.15">
      <c r="B33" s="146" t="s">
        <v>55</v>
      </c>
      <c r="C33" s="146"/>
      <c r="D33" s="146"/>
      <c r="E33" s="147" t="s">
        <v>56</v>
      </c>
      <c r="F33" s="147"/>
      <c r="G33" s="147"/>
      <c r="H33" s="147"/>
      <c r="I33" s="147"/>
      <c r="J33" s="147"/>
      <c r="K33" s="147"/>
      <c r="L33" s="147"/>
      <c r="M33" s="147"/>
      <c r="N33" s="147"/>
      <c r="O33" s="148">
        <v>5220</v>
      </c>
      <c r="P33" s="148"/>
      <c r="Q33" s="20"/>
      <c r="R33" s="20"/>
      <c r="S33" s="20"/>
      <c r="T33" s="58">
        <v>0</v>
      </c>
      <c r="V33" s="14">
        <f>+O33+T33</f>
        <v>5220</v>
      </c>
    </row>
    <row r="34" spans="1:22" ht="13.7" customHeight="1" x14ac:dyDescent="0.15">
      <c r="B34" s="114" t="s">
        <v>57</v>
      </c>
      <c r="C34" s="114"/>
      <c r="D34" s="114"/>
      <c r="E34" s="115" t="s">
        <v>58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6"/>
      <c r="P34" s="116"/>
      <c r="Q34" s="20">
        <f>+O35</f>
        <v>15000</v>
      </c>
      <c r="R34" s="20"/>
      <c r="S34" s="20"/>
      <c r="T34" s="61">
        <f>+T35</f>
        <v>0</v>
      </c>
      <c r="V34" s="14">
        <f>+V35</f>
        <v>15000</v>
      </c>
    </row>
    <row r="35" spans="1:22" ht="13.7" customHeight="1" x14ac:dyDescent="0.15">
      <c r="B35" s="146" t="s">
        <v>59</v>
      </c>
      <c r="C35" s="146"/>
      <c r="D35" s="146"/>
      <c r="E35" s="147" t="s">
        <v>60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8">
        <v>15000</v>
      </c>
      <c r="P35" s="148"/>
      <c r="Q35" s="20"/>
      <c r="R35" s="20"/>
      <c r="S35" s="20"/>
      <c r="T35" s="61">
        <v>0</v>
      </c>
      <c r="V35" s="14">
        <f>+O35+T35</f>
        <v>15000</v>
      </c>
    </row>
    <row r="36" spans="1:22" ht="13.7" customHeight="1" x14ac:dyDescent="0.15">
      <c r="B36" s="120" t="s">
        <v>61</v>
      </c>
      <c r="C36" s="120"/>
      <c r="D36" s="120"/>
      <c r="E36" s="121" t="s">
        <v>62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2"/>
      <c r="P36" s="122"/>
      <c r="Q36" s="19"/>
      <c r="R36" s="19">
        <f>SUM(Q37:Q38)</f>
        <v>24000</v>
      </c>
      <c r="S36" s="19"/>
      <c r="T36" s="57">
        <f>+T37</f>
        <v>0</v>
      </c>
      <c r="V36" s="12">
        <f>+V37</f>
        <v>24000</v>
      </c>
    </row>
    <row r="37" spans="1:22" ht="13.7" customHeight="1" x14ac:dyDescent="0.15">
      <c r="B37" s="114" t="s">
        <v>63</v>
      </c>
      <c r="C37" s="114"/>
      <c r="D37" s="114"/>
      <c r="E37" s="115" t="s">
        <v>64</v>
      </c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116"/>
      <c r="Q37" s="20">
        <f>+O38</f>
        <v>24000</v>
      </c>
      <c r="R37" s="20"/>
      <c r="S37" s="20"/>
      <c r="T37" s="58">
        <f>+T38</f>
        <v>0</v>
      </c>
      <c r="V37" s="14">
        <f>+V38</f>
        <v>24000</v>
      </c>
    </row>
    <row r="38" spans="1:22" ht="13.7" customHeight="1" x14ac:dyDescent="0.15">
      <c r="B38" s="146" t="s">
        <v>65</v>
      </c>
      <c r="C38" s="146"/>
      <c r="D38" s="146"/>
      <c r="E38" s="147" t="s">
        <v>66</v>
      </c>
      <c r="F38" s="147"/>
      <c r="G38" s="147"/>
      <c r="H38" s="147"/>
      <c r="I38" s="147"/>
      <c r="J38" s="147"/>
      <c r="K38" s="147"/>
      <c r="L38" s="147"/>
      <c r="M38" s="147"/>
      <c r="N38" s="147"/>
      <c r="O38" s="148">
        <v>24000</v>
      </c>
      <c r="P38" s="148"/>
      <c r="Q38" s="20"/>
      <c r="R38" s="20"/>
      <c r="S38" s="20"/>
      <c r="T38" s="66">
        <v>0</v>
      </c>
      <c r="V38" s="20">
        <f>+O38+T38</f>
        <v>24000</v>
      </c>
    </row>
    <row r="39" spans="1:22" ht="27" customHeight="1" x14ac:dyDescent="0.2">
      <c r="A39" s="110" t="s">
        <v>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1"/>
      <c r="O39" s="111"/>
      <c r="P39" s="28"/>
      <c r="Q39" s="40"/>
      <c r="R39" s="40"/>
      <c r="S39" s="43"/>
      <c r="T39" s="67"/>
      <c r="U39" s="28"/>
      <c r="V39" s="10"/>
    </row>
    <row r="40" spans="1:22" ht="18.75" customHeight="1" x14ac:dyDescent="0.15">
      <c r="B40" s="120" t="s">
        <v>20</v>
      </c>
      <c r="C40" s="120"/>
      <c r="D40" s="120"/>
      <c r="E40" s="121" t="s">
        <v>21</v>
      </c>
      <c r="F40" s="121"/>
      <c r="G40" s="121"/>
      <c r="H40" s="121"/>
      <c r="I40" s="121"/>
      <c r="J40" s="121"/>
      <c r="K40" s="121"/>
      <c r="L40" s="121"/>
      <c r="M40" s="121"/>
      <c r="N40" s="121"/>
      <c r="O40" s="122"/>
      <c r="P40" s="122"/>
      <c r="Q40" s="19"/>
      <c r="R40" s="19">
        <f>SUM(Q41:Q42)</f>
        <v>41820</v>
      </c>
      <c r="S40" s="19"/>
      <c r="T40" s="57">
        <f>+T41</f>
        <v>0</v>
      </c>
      <c r="V40" s="12">
        <f>+V41</f>
        <v>41820</v>
      </c>
    </row>
    <row r="41" spans="1:22" ht="13.7" customHeight="1" x14ac:dyDescent="0.15">
      <c r="B41" s="114" t="s">
        <v>22</v>
      </c>
      <c r="C41" s="114"/>
      <c r="D41" s="114"/>
      <c r="E41" s="115" t="s">
        <v>23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116"/>
      <c r="Q41" s="20">
        <f>+O42</f>
        <v>41820</v>
      </c>
      <c r="R41" s="20"/>
      <c r="S41" s="20"/>
      <c r="T41" s="58">
        <f>+T42</f>
        <v>0</v>
      </c>
      <c r="V41" s="14">
        <f>+V42</f>
        <v>41820</v>
      </c>
    </row>
    <row r="42" spans="1:22" ht="22.5" customHeight="1" x14ac:dyDescent="0.15">
      <c r="B42" s="146" t="s">
        <v>67</v>
      </c>
      <c r="C42" s="146"/>
      <c r="D42" s="146"/>
      <c r="E42" s="147" t="s">
        <v>68</v>
      </c>
      <c r="F42" s="147"/>
      <c r="G42" s="147"/>
      <c r="H42" s="147"/>
      <c r="I42" s="147"/>
      <c r="J42" s="147"/>
      <c r="K42" s="147"/>
      <c r="L42" s="147"/>
      <c r="M42" s="147"/>
      <c r="N42" s="147"/>
      <c r="O42" s="148">
        <v>41820</v>
      </c>
      <c r="P42" s="148"/>
      <c r="Q42" s="20"/>
      <c r="R42" s="20"/>
      <c r="S42" s="20"/>
      <c r="T42" s="58">
        <v>0</v>
      </c>
      <c r="V42" s="14">
        <f>+O42+T42</f>
        <v>41820</v>
      </c>
    </row>
    <row r="43" spans="1:22" ht="13.7" customHeight="1" x14ac:dyDescent="0.15">
      <c r="B43" s="120" t="s">
        <v>69</v>
      </c>
      <c r="C43" s="120"/>
      <c r="D43" s="120"/>
      <c r="E43" s="121" t="s">
        <v>70</v>
      </c>
      <c r="F43" s="121"/>
      <c r="G43" s="121"/>
      <c r="H43" s="121"/>
      <c r="I43" s="121"/>
      <c r="J43" s="121"/>
      <c r="K43" s="121"/>
      <c r="L43" s="121"/>
      <c r="M43" s="121"/>
      <c r="N43" s="121"/>
      <c r="O43" s="122"/>
      <c r="P43" s="122"/>
      <c r="Q43" s="19"/>
      <c r="R43" s="19">
        <f>SUM(Q44:Q45)</f>
        <v>420000</v>
      </c>
      <c r="S43" s="19"/>
      <c r="T43" s="60">
        <f>+T44</f>
        <v>0</v>
      </c>
      <c r="V43" s="12">
        <f>+V44</f>
        <v>420000</v>
      </c>
    </row>
    <row r="44" spans="1:22" ht="13.7" customHeight="1" x14ac:dyDescent="0.15">
      <c r="B44" s="114" t="s">
        <v>71</v>
      </c>
      <c r="C44" s="114"/>
      <c r="D44" s="114"/>
      <c r="E44" s="115" t="s">
        <v>72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6"/>
      <c r="P44" s="116"/>
      <c r="Q44" s="20">
        <f>+O45</f>
        <v>420000</v>
      </c>
      <c r="R44" s="20"/>
      <c r="S44" s="20"/>
      <c r="T44" s="61">
        <f>+T45</f>
        <v>0</v>
      </c>
      <c r="V44" s="14">
        <f>+V45</f>
        <v>420000</v>
      </c>
    </row>
    <row r="45" spans="1:22" ht="13.7" customHeight="1" x14ac:dyDescent="0.15">
      <c r="B45" s="146" t="s">
        <v>73</v>
      </c>
      <c r="C45" s="146"/>
      <c r="D45" s="146"/>
      <c r="E45" s="147" t="s">
        <v>74</v>
      </c>
      <c r="F45" s="147"/>
      <c r="G45" s="147"/>
      <c r="H45" s="147"/>
      <c r="I45" s="147"/>
      <c r="J45" s="147"/>
      <c r="K45" s="147"/>
      <c r="L45" s="147"/>
      <c r="M45" s="147"/>
      <c r="N45" s="147"/>
      <c r="O45" s="148">
        <v>420000</v>
      </c>
      <c r="P45" s="148"/>
      <c r="Q45" s="20"/>
      <c r="R45" s="20"/>
      <c r="S45" s="20"/>
      <c r="T45" s="61">
        <v>0</v>
      </c>
      <c r="V45" s="14">
        <f>+O45+T45</f>
        <v>420000</v>
      </c>
    </row>
    <row r="46" spans="1:22" ht="19.5" customHeight="1" x14ac:dyDescent="0.15">
      <c r="B46" s="120" t="s">
        <v>75</v>
      </c>
      <c r="C46" s="120"/>
      <c r="D46" s="120"/>
      <c r="E46" s="121" t="s">
        <v>76</v>
      </c>
      <c r="F46" s="121"/>
      <c r="G46" s="121"/>
      <c r="H46" s="121"/>
      <c r="I46" s="121"/>
      <c r="J46" s="121"/>
      <c r="K46" s="121"/>
      <c r="L46" s="121"/>
      <c r="M46" s="121"/>
      <c r="N46" s="121"/>
      <c r="O46" s="122"/>
      <c r="P46" s="122"/>
      <c r="Q46" s="19"/>
      <c r="R46" s="19">
        <f>SUM(Q47:Q48)</f>
        <v>3600</v>
      </c>
      <c r="S46" s="19"/>
      <c r="T46" s="57">
        <f>+T47</f>
        <v>0</v>
      </c>
      <c r="V46" s="12">
        <f>+V47</f>
        <v>3600</v>
      </c>
    </row>
    <row r="47" spans="1:22" ht="13.7" customHeight="1" x14ac:dyDescent="0.15">
      <c r="B47" s="114" t="s">
        <v>77</v>
      </c>
      <c r="C47" s="114"/>
      <c r="D47" s="114"/>
      <c r="E47" s="115" t="s">
        <v>78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6"/>
      <c r="P47" s="116"/>
      <c r="Q47" s="20">
        <f>+O48</f>
        <v>3600</v>
      </c>
      <c r="R47" s="20"/>
      <c r="S47" s="20"/>
      <c r="T47" s="58">
        <f>+T48</f>
        <v>0</v>
      </c>
      <c r="V47" s="14">
        <f>+V48</f>
        <v>3600</v>
      </c>
    </row>
    <row r="48" spans="1:22" ht="13.7" customHeight="1" x14ac:dyDescent="0.15">
      <c r="B48" s="146" t="s">
        <v>79</v>
      </c>
      <c r="C48" s="146"/>
      <c r="D48" s="146"/>
      <c r="E48" s="147" t="s">
        <v>80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8">
        <v>3600</v>
      </c>
      <c r="P48" s="148"/>
      <c r="Q48" s="20"/>
      <c r="R48" s="20"/>
      <c r="S48" s="20"/>
      <c r="T48" s="58">
        <v>0</v>
      </c>
      <c r="V48" s="14">
        <f>+O48+T48</f>
        <v>3600</v>
      </c>
    </row>
    <row r="49" spans="2:22" ht="16.5" customHeight="1" x14ac:dyDescent="0.15">
      <c r="B49" s="120" t="s">
        <v>26</v>
      </c>
      <c r="C49" s="120"/>
      <c r="D49" s="120"/>
      <c r="E49" s="121" t="s">
        <v>27</v>
      </c>
      <c r="F49" s="121"/>
      <c r="G49" s="121"/>
      <c r="H49" s="121"/>
      <c r="I49" s="121"/>
      <c r="J49" s="121"/>
      <c r="K49" s="121"/>
      <c r="L49" s="121"/>
      <c r="M49" s="121"/>
      <c r="N49" s="121"/>
      <c r="O49" s="122"/>
      <c r="P49" s="122"/>
      <c r="Q49" s="19"/>
      <c r="R49" s="19">
        <f>SUM(Q50:Q53)</f>
        <v>101250</v>
      </c>
      <c r="S49" s="19"/>
      <c r="T49" s="60">
        <f>+T50+T52</f>
        <v>0</v>
      </c>
      <c r="V49" s="12">
        <f>+V50+V52</f>
        <v>101250</v>
      </c>
    </row>
    <row r="50" spans="2:22" ht="13.7" customHeight="1" x14ac:dyDescent="0.15">
      <c r="B50" s="114" t="s">
        <v>81</v>
      </c>
      <c r="C50" s="114"/>
      <c r="D50" s="114"/>
      <c r="E50" s="115" t="s">
        <v>82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6"/>
      <c r="P50" s="116"/>
      <c r="Q50" s="20">
        <f>+O51</f>
        <v>4200</v>
      </c>
      <c r="R50" s="20"/>
      <c r="S50" s="20"/>
      <c r="T50" s="61">
        <f>+T51</f>
        <v>0</v>
      </c>
      <c r="V50" s="14">
        <f>+V51</f>
        <v>4200</v>
      </c>
    </row>
    <row r="51" spans="2:22" ht="13.7" customHeight="1" x14ac:dyDescent="0.15">
      <c r="B51" s="146" t="s">
        <v>83</v>
      </c>
      <c r="C51" s="146"/>
      <c r="D51" s="146"/>
      <c r="E51" s="147" t="s">
        <v>84</v>
      </c>
      <c r="F51" s="147"/>
      <c r="G51" s="147"/>
      <c r="H51" s="147"/>
      <c r="I51" s="147"/>
      <c r="J51" s="147"/>
      <c r="K51" s="147"/>
      <c r="L51" s="147"/>
      <c r="M51" s="147"/>
      <c r="N51" s="147"/>
      <c r="O51" s="148">
        <v>4200</v>
      </c>
      <c r="P51" s="148"/>
      <c r="Q51" s="20"/>
      <c r="R51" s="20"/>
      <c r="S51" s="20"/>
      <c r="T51" s="61">
        <v>0</v>
      </c>
      <c r="V51" s="14">
        <f>+O51+T51</f>
        <v>4200</v>
      </c>
    </row>
    <row r="52" spans="2:22" ht="18" customHeight="1" x14ac:dyDescent="0.15">
      <c r="B52" s="114" t="s">
        <v>28</v>
      </c>
      <c r="C52" s="114"/>
      <c r="D52" s="114"/>
      <c r="E52" s="115" t="s">
        <v>29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6"/>
      <c r="P52" s="116"/>
      <c r="Q52" s="20">
        <f>+O53</f>
        <v>97050</v>
      </c>
      <c r="R52" s="20"/>
      <c r="S52" s="20"/>
      <c r="T52" s="61">
        <f>+T53</f>
        <v>0</v>
      </c>
      <c r="V52" s="14">
        <f>+V53</f>
        <v>97050</v>
      </c>
    </row>
    <row r="53" spans="2:22" ht="16.5" customHeight="1" x14ac:dyDescent="0.15">
      <c r="B53" s="146" t="s">
        <v>30</v>
      </c>
      <c r="C53" s="146"/>
      <c r="D53" s="146"/>
      <c r="E53" s="147" t="s">
        <v>31</v>
      </c>
      <c r="F53" s="147"/>
      <c r="G53" s="147"/>
      <c r="H53" s="147"/>
      <c r="I53" s="147"/>
      <c r="J53" s="147"/>
      <c r="K53" s="147"/>
      <c r="L53" s="147"/>
      <c r="M53" s="147"/>
      <c r="N53" s="147"/>
      <c r="O53" s="148">
        <v>97050</v>
      </c>
      <c r="P53" s="148"/>
      <c r="Q53" s="20"/>
      <c r="R53" s="20"/>
      <c r="S53" s="20"/>
      <c r="T53" s="61">
        <v>0</v>
      </c>
      <c r="V53" s="14">
        <f>+O53+T53</f>
        <v>97050</v>
      </c>
    </row>
    <row r="54" spans="2:22" ht="9.75" customHeight="1" x14ac:dyDescent="0.15">
      <c r="B54" s="42"/>
      <c r="C54" s="42"/>
      <c r="D54" s="4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0"/>
      <c r="P54" s="20"/>
      <c r="Q54" s="20"/>
      <c r="R54" s="20"/>
      <c r="S54" s="20"/>
      <c r="T54" s="68"/>
      <c r="V54" s="20"/>
    </row>
    <row r="55" spans="2:22" ht="10.5" customHeight="1" x14ac:dyDescent="0.15">
      <c r="B55" s="127" t="s">
        <v>32</v>
      </c>
      <c r="C55" s="127"/>
      <c r="D55" s="127"/>
      <c r="E55" s="128" t="s">
        <v>33</v>
      </c>
      <c r="F55" s="128"/>
      <c r="G55" s="128"/>
      <c r="H55" s="128"/>
      <c r="I55" s="128"/>
      <c r="J55" s="128"/>
      <c r="K55" s="128"/>
      <c r="L55" s="128"/>
      <c r="M55" s="128"/>
      <c r="N55" s="128"/>
      <c r="O55" s="129"/>
      <c r="P55" s="129"/>
      <c r="Q55" s="18"/>
      <c r="R55" s="18"/>
      <c r="S55" s="18">
        <f>SUM(R56:R76)</f>
        <v>541528.56000000006</v>
      </c>
      <c r="T55" s="56">
        <f>+T56+T59+T68+T71+T74</f>
        <v>0</v>
      </c>
      <c r="V55" s="11">
        <f>+V56+V59+V68+V71+V74</f>
        <v>541528.56000000006</v>
      </c>
    </row>
    <row r="56" spans="2:22" ht="13.7" customHeight="1" x14ac:dyDescent="0.15">
      <c r="B56" s="120" t="s">
        <v>85</v>
      </c>
      <c r="C56" s="120"/>
      <c r="D56" s="120"/>
      <c r="E56" s="121" t="s">
        <v>86</v>
      </c>
      <c r="F56" s="121"/>
      <c r="G56" s="121"/>
      <c r="H56" s="121"/>
      <c r="I56" s="121"/>
      <c r="J56" s="121"/>
      <c r="K56" s="121"/>
      <c r="L56" s="121"/>
      <c r="M56" s="121"/>
      <c r="N56" s="121"/>
      <c r="O56" s="122"/>
      <c r="P56" s="122"/>
      <c r="Q56" s="19"/>
      <c r="R56" s="19">
        <f>SUM(Q57:Q58)</f>
        <v>12000</v>
      </c>
      <c r="S56" s="19"/>
      <c r="T56" s="60">
        <f>+T57</f>
        <v>0</v>
      </c>
      <c r="V56" s="12">
        <f>+V57</f>
        <v>12000</v>
      </c>
    </row>
    <row r="57" spans="2:22" ht="13.7" customHeight="1" x14ac:dyDescent="0.15">
      <c r="B57" s="114" t="s">
        <v>87</v>
      </c>
      <c r="C57" s="114"/>
      <c r="D57" s="114"/>
      <c r="E57" s="115" t="s">
        <v>88</v>
      </c>
      <c r="F57" s="115"/>
      <c r="G57" s="115"/>
      <c r="H57" s="115"/>
      <c r="I57" s="115"/>
      <c r="J57" s="115"/>
      <c r="K57" s="115"/>
      <c r="L57" s="115"/>
      <c r="M57" s="115"/>
      <c r="N57" s="115"/>
      <c r="O57" s="116"/>
      <c r="P57" s="116"/>
      <c r="Q57" s="20">
        <f>+O58</f>
        <v>12000</v>
      </c>
      <c r="R57" s="20"/>
      <c r="S57" s="20"/>
      <c r="T57" s="61">
        <f>+T58</f>
        <v>0</v>
      </c>
      <c r="V57" s="14">
        <f>+V58</f>
        <v>12000</v>
      </c>
    </row>
    <row r="58" spans="2:22" ht="13.7" customHeight="1" x14ac:dyDescent="0.15">
      <c r="B58" s="146" t="s">
        <v>89</v>
      </c>
      <c r="C58" s="146"/>
      <c r="D58" s="146"/>
      <c r="E58" s="147" t="s">
        <v>90</v>
      </c>
      <c r="F58" s="147"/>
      <c r="G58" s="147"/>
      <c r="H58" s="147"/>
      <c r="I58" s="147"/>
      <c r="J58" s="147"/>
      <c r="K58" s="147"/>
      <c r="L58" s="147"/>
      <c r="M58" s="147"/>
      <c r="N58" s="147"/>
      <c r="O58" s="148">
        <v>12000</v>
      </c>
      <c r="P58" s="148"/>
      <c r="Q58" s="20"/>
      <c r="R58" s="20"/>
      <c r="S58" s="20"/>
      <c r="T58" s="61">
        <v>0</v>
      </c>
      <c r="V58" s="14">
        <f>+O58+T58</f>
        <v>12000</v>
      </c>
    </row>
    <row r="59" spans="2:22" ht="19.5" customHeight="1" x14ac:dyDescent="0.15">
      <c r="B59" s="120" t="s">
        <v>34</v>
      </c>
      <c r="C59" s="120"/>
      <c r="D59" s="120"/>
      <c r="E59" s="121" t="s">
        <v>35</v>
      </c>
      <c r="F59" s="121"/>
      <c r="G59" s="121"/>
      <c r="H59" s="121"/>
      <c r="I59" s="121"/>
      <c r="J59" s="121"/>
      <c r="K59" s="121"/>
      <c r="L59" s="121"/>
      <c r="M59" s="121"/>
      <c r="N59" s="121"/>
      <c r="O59" s="122"/>
      <c r="P59" s="122"/>
      <c r="Q59" s="19"/>
      <c r="R59" s="19">
        <f>SUM(Q60:Q66)</f>
        <v>144360</v>
      </c>
      <c r="S59" s="19"/>
      <c r="T59" s="60">
        <f>+T60+T62+T64+T66</f>
        <v>0</v>
      </c>
      <c r="V59" s="12">
        <f>+V60+V62+V64+V66</f>
        <v>144360</v>
      </c>
    </row>
    <row r="60" spans="2:22" ht="13.7" customHeight="1" x14ac:dyDescent="0.15">
      <c r="B60" s="114" t="s">
        <v>91</v>
      </c>
      <c r="C60" s="114"/>
      <c r="D60" s="114"/>
      <c r="E60" s="115" t="s">
        <v>92</v>
      </c>
      <c r="F60" s="115"/>
      <c r="G60" s="115"/>
      <c r="H60" s="115"/>
      <c r="I60" s="115"/>
      <c r="J60" s="115"/>
      <c r="K60" s="115"/>
      <c r="L60" s="115"/>
      <c r="M60" s="115"/>
      <c r="N60" s="115"/>
      <c r="O60" s="116"/>
      <c r="P60" s="116"/>
      <c r="Q60" s="20">
        <f>+O61</f>
        <v>1560</v>
      </c>
      <c r="R60" s="20"/>
      <c r="S60" s="20"/>
      <c r="T60" s="58">
        <f>+T61</f>
        <v>0</v>
      </c>
      <c r="V60" s="14">
        <f>+V61</f>
        <v>1560</v>
      </c>
    </row>
    <row r="61" spans="2:22" ht="17.25" customHeight="1" x14ac:dyDescent="0.15">
      <c r="B61" s="146" t="s">
        <v>93</v>
      </c>
      <c r="C61" s="146"/>
      <c r="D61" s="146"/>
      <c r="E61" s="147" t="s">
        <v>94</v>
      </c>
      <c r="F61" s="147"/>
      <c r="G61" s="147"/>
      <c r="H61" s="147"/>
      <c r="I61" s="147"/>
      <c r="J61" s="147"/>
      <c r="K61" s="147"/>
      <c r="L61" s="147"/>
      <c r="M61" s="147"/>
      <c r="N61" s="147"/>
      <c r="O61" s="148">
        <v>1560</v>
      </c>
      <c r="P61" s="148"/>
      <c r="Q61" s="20"/>
      <c r="R61" s="20"/>
      <c r="S61" s="20"/>
      <c r="T61" s="58">
        <v>0</v>
      </c>
      <c r="V61" s="14">
        <f>+O61+T61</f>
        <v>1560</v>
      </c>
    </row>
    <row r="62" spans="2:22" ht="21.75" customHeight="1" x14ac:dyDescent="0.15">
      <c r="B62" s="114" t="s">
        <v>95</v>
      </c>
      <c r="C62" s="114"/>
      <c r="D62" s="114"/>
      <c r="E62" s="115" t="s">
        <v>96</v>
      </c>
      <c r="F62" s="115"/>
      <c r="G62" s="115"/>
      <c r="H62" s="115"/>
      <c r="I62" s="115"/>
      <c r="J62" s="115"/>
      <c r="K62" s="115"/>
      <c r="L62" s="115"/>
      <c r="M62" s="115"/>
      <c r="N62" s="115"/>
      <c r="O62" s="116"/>
      <c r="P62" s="116"/>
      <c r="Q62" s="20">
        <f>+O63</f>
        <v>4800</v>
      </c>
      <c r="R62" s="20"/>
      <c r="S62" s="20"/>
      <c r="T62" s="58">
        <f>+T63</f>
        <v>0</v>
      </c>
      <c r="V62" s="14">
        <f>+V63</f>
        <v>4800</v>
      </c>
    </row>
    <row r="63" spans="2:22" ht="19.5" customHeight="1" x14ac:dyDescent="0.15">
      <c r="B63" s="146" t="s">
        <v>97</v>
      </c>
      <c r="C63" s="146"/>
      <c r="D63" s="146"/>
      <c r="E63" s="147" t="s">
        <v>98</v>
      </c>
      <c r="F63" s="147"/>
      <c r="G63" s="147"/>
      <c r="H63" s="147"/>
      <c r="I63" s="147"/>
      <c r="J63" s="147"/>
      <c r="K63" s="147"/>
      <c r="L63" s="147"/>
      <c r="M63" s="147"/>
      <c r="N63" s="147"/>
      <c r="O63" s="148">
        <v>4800</v>
      </c>
      <c r="P63" s="148"/>
      <c r="Q63" s="20"/>
      <c r="R63" s="20"/>
      <c r="S63" s="20"/>
      <c r="T63" s="58">
        <v>0</v>
      </c>
      <c r="V63" s="14">
        <f>+O63+T63</f>
        <v>4800</v>
      </c>
    </row>
    <row r="64" spans="2:22" ht="13.7" customHeight="1" x14ac:dyDescent="0.15">
      <c r="B64" s="114" t="s">
        <v>36</v>
      </c>
      <c r="C64" s="114"/>
      <c r="D64" s="114"/>
      <c r="E64" s="115" t="s">
        <v>37</v>
      </c>
      <c r="F64" s="115"/>
      <c r="G64" s="115"/>
      <c r="H64" s="115"/>
      <c r="I64" s="115"/>
      <c r="J64" s="115"/>
      <c r="K64" s="115"/>
      <c r="L64" s="115"/>
      <c r="M64" s="115"/>
      <c r="N64" s="115"/>
      <c r="O64" s="116"/>
      <c r="P64" s="116"/>
      <c r="Q64" s="20">
        <f>+O65</f>
        <v>102000</v>
      </c>
      <c r="R64" s="20"/>
      <c r="S64" s="20"/>
      <c r="T64" s="61">
        <f>+T65</f>
        <v>0</v>
      </c>
      <c r="V64" s="14">
        <f>+V65</f>
        <v>102000</v>
      </c>
    </row>
    <row r="65" spans="1:22" ht="17.25" customHeight="1" x14ac:dyDescent="0.15">
      <c r="B65" s="146" t="s">
        <v>38</v>
      </c>
      <c r="C65" s="146"/>
      <c r="D65" s="146"/>
      <c r="E65" s="147" t="s">
        <v>39</v>
      </c>
      <c r="F65" s="147"/>
      <c r="G65" s="147"/>
      <c r="H65" s="147"/>
      <c r="I65" s="147"/>
      <c r="J65" s="147"/>
      <c r="K65" s="147"/>
      <c r="L65" s="147"/>
      <c r="M65" s="147"/>
      <c r="N65" s="147"/>
      <c r="O65" s="148">
        <v>102000</v>
      </c>
      <c r="P65" s="148"/>
      <c r="Q65" s="20"/>
      <c r="R65" s="20"/>
      <c r="S65" s="20"/>
      <c r="T65" s="61">
        <v>0</v>
      </c>
      <c r="V65" s="14">
        <f>+O65+T65</f>
        <v>102000</v>
      </c>
    </row>
    <row r="66" spans="1:22" ht="13.7" customHeight="1" x14ac:dyDescent="0.15">
      <c r="B66" s="114" t="s">
        <v>99</v>
      </c>
      <c r="C66" s="114"/>
      <c r="D66" s="114"/>
      <c r="E66" s="115" t="s">
        <v>100</v>
      </c>
      <c r="F66" s="115"/>
      <c r="G66" s="115"/>
      <c r="H66" s="115"/>
      <c r="I66" s="115"/>
      <c r="J66" s="115"/>
      <c r="K66" s="115"/>
      <c r="L66" s="115"/>
      <c r="M66" s="115"/>
      <c r="N66" s="115"/>
      <c r="O66" s="116"/>
      <c r="P66" s="116"/>
      <c r="Q66" s="20">
        <f>+O67</f>
        <v>36000</v>
      </c>
      <c r="R66" s="20"/>
      <c r="S66" s="20"/>
      <c r="T66" s="58">
        <f>+T67</f>
        <v>0</v>
      </c>
      <c r="V66" s="14">
        <f>+V67</f>
        <v>36000</v>
      </c>
    </row>
    <row r="67" spans="1:22" ht="13.7" customHeight="1" x14ac:dyDescent="0.15">
      <c r="B67" s="146" t="s">
        <v>101</v>
      </c>
      <c r="C67" s="146"/>
      <c r="D67" s="146"/>
      <c r="E67" s="147" t="s">
        <v>102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8">
        <v>36000</v>
      </c>
      <c r="P67" s="148"/>
      <c r="Q67" s="20"/>
      <c r="R67" s="20"/>
      <c r="S67" s="20"/>
      <c r="T67" s="58">
        <v>0</v>
      </c>
      <c r="V67" s="14">
        <f>+O67+T67</f>
        <v>36000</v>
      </c>
    </row>
    <row r="68" spans="1:22" ht="13.7" customHeight="1" x14ac:dyDescent="0.15">
      <c r="B68" s="120" t="s">
        <v>103</v>
      </c>
      <c r="C68" s="120"/>
      <c r="D68" s="120"/>
      <c r="E68" s="121" t="s">
        <v>104</v>
      </c>
      <c r="F68" s="121"/>
      <c r="G68" s="121"/>
      <c r="H68" s="121"/>
      <c r="I68" s="121"/>
      <c r="J68" s="121"/>
      <c r="K68" s="121"/>
      <c r="L68" s="121"/>
      <c r="M68" s="121"/>
      <c r="N68" s="121"/>
      <c r="O68" s="122"/>
      <c r="P68" s="122"/>
      <c r="Q68" s="19"/>
      <c r="R68" s="19">
        <f>SUM(Q69:Q70)</f>
        <v>115168.56</v>
      </c>
      <c r="S68" s="19"/>
      <c r="T68" s="57">
        <f>+T69</f>
        <v>0</v>
      </c>
      <c r="V68" s="12">
        <f>+V69</f>
        <v>115168.56</v>
      </c>
    </row>
    <row r="69" spans="1:22" ht="13.7" customHeight="1" x14ac:dyDescent="0.15">
      <c r="B69" s="114" t="s">
        <v>105</v>
      </c>
      <c r="C69" s="114"/>
      <c r="D69" s="114"/>
      <c r="E69" s="115" t="s">
        <v>106</v>
      </c>
      <c r="F69" s="115"/>
      <c r="G69" s="115"/>
      <c r="H69" s="115"/>
      <c r="I69" s="115"/>
      <c r="J69" s="115"/>
      <c r="K69" s="115"/>
      <c r="L69" s="115"/>
      <c r="M69" s="115"/>
      <c r="N69" s="115"/>
      <c r="O69" s="116"/>
      <c r="P69" s="116"/>
      <c r="Q69" s="20">
        <f>+O70</f>
        <v>115168.56</v>
      </c>
      <c r="R69" s="20"/>
      <c r="S69" s="20"/>
      <c r="T69" s="58">
        <f>+T70</f>
        <v>0</v>
      </c>
      <c r="V69" s="14">
        <f>+V70</f>
        <v>115168.56</v>
      </c>
    </row>
    <row r="70" spans="1:22" ht="13.7" customHeight="1" x14ac:dyDescent="0.15">
      <c r="B70" s="146" t="s">
        <v>107</v>
      </c>
      <c r="C70" s="146"/>
      <c r="D70" s="146"/>
      <c r="E70" s="147" t="s">
        <v>108</v>
      </c>
      <c r="F70" s="147"/>
      <c r="G70" s="147"/>
      <c r="H70" s="147"/>
      <c r="I70" s="147"/>
      <c r="J70" s="147"/>
      <c r="K70" s="147"/>
      <c r="L70" s="147"/>
      <c r="M70" s="147"/>
      <c r="N70" s="147"/>
      <c r="O70" s="148">
        <v>115168.56</v>
      </c>
      <c r="P70" s="148"/>
      <c r="Q70" s="20"/>
      <c r="R70" s="20"/>
      <c r="S70" s="20"/>
      <c r="T70" s="58">
        <v>0</v>
      </c>
      <c r="V70" s="14">
        <f>+O70+T70</f>
        <v>115168.56</v>
      </c>
    </row>
    <row r="71" spans="1:22" ht="13.7" customHeight="1" x14ac:dyDescent="0.15">
      <c r="B71" s="120" t="s">
        <v>109</v>
      </c>
      <c r="C71" s="120"/>
      <c r="D71" s="120"/>
      <c r="E71" s="121" t="s">
        <v>110</v>
      </c>
      <c r="F71" s="121"/>
      <c r="G71" s="121"/>
      <c r="H71" s="121"/>
      <c r="I71" s="121"/>
      <c r="J71" s="121"/>
      <c r="K71" s="121"/>
      <c r="L71" s="121"/>
      <c r="M71" s="121"/>
      <c r="N71" s="121"/>
      <c r="O71" s="122"/>
      <c r="P71" s="122"/>
      <c r="Q71" s="19"/>
      <c r="R71" s="19">
        <f>SUM(Q72:Q73)</f>
        <v>240000</v>
      </c>
      <c r="S71" s="19"/>
      <c r="T71" s="57">
        <f>+T72</f>
        <v>0</v>
      </c>
      <c r="V71" s="12">
        <f>+V72</f>
        <v>240000</v>
      </c>
    </row>
    <row r="72" spans="1:22" ht="13.7" customHeight="1" x14ac:dyDescent="0.15">
      <c r="B72" s="114" t="s">
        <v>111</v>
      </c>
      <c r="C72" s="114"/>
      <c r="D72" s="114"/>
      <c r="E72" s="115" t="s">
        <v>112</v>
      </c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16"/>
      <c r="Q72" s="20">
        <f>+O73</f>
        <v>240000</v>
      </c>
      <c r="R72" s="20"/>
      <c r="S72" s="20"/>
      <c r="T72" s="58">
        <f>+T73</f>
        <v>0</v>
      </c>
      <c r="V72" s="14">
        <f>+V73</f>
        <v>240000</v>
      </c>
    </row>
    <row r="73" spans="1:22" ht="20.25" customHeight="1" x14ac:dyDescent="0.15">
      <c r="B73" s="146" t="s">
        <v>117</v>
      </c>
      <c r="C73" s="146"/>
      <c r="D73" s="146"/>
      <c r="E73" s="147" t="s">
        <v>118</v>
      </c>
      <c r="F73" s="147"/>
      <c r="G73" s="147"/>
      <c r="H73" s="147"/>
      <c r="I73" s="147"/>
      <c r="J73" s="147"/>
      <c r="K73" s="147"/>
      <c r="L73" s="147"/>
      <c r="M73" s="147"/>
      <c r="N73" s="147"/>
      <c r="O73" s="148">
        <v>240000</v>
      </c>
      <c r="P73" s="148"/>
      <c r="Q73" s="20"/>
      <c r="R73" s="20"/>
      <c r="S73" s="20"/>
      <c r="T73" s="58">
        <v>0</v>
      </c>
      <c r="V73" s="14">
        <f>+O73+T73</f>
        <v>240000</v>
      </c>
    </row>
    <row r="74" spans="1:22" ht="13.5" customHeight="1" x14ac:dyDescent="0.15">
      <c r="B74" s="120" t="s">
        <v>119</v>
      </c>
      <c r="C74" s="120"/>
      <c r="D74" s="120"/>
      <c r="E74" s="121" t="s">
        <v>120</v>
      </c>
      <c r="F74" s="121"/>
      <c r="G74" s="121"/>
      <c r="H74" s="121"/>
      <c r="I74" s="121"/>
      <c r="J74" s="121"/>
      <c r="K74" s="121"/>
      <c r="L74" s="121"/>
      <c r="M74" s="121"/>
      <c r="N74" s="121"/>
      <c r="O74" s="122"/>
      <c r="P74" s="122"/>
      <c r="Q74" s="19"/>
      <c r="R74" s="19">
        <f>SUM(Q75:Q76)</f>
        <v>30000</v>
      </c>
      <c r="S74" s="19"/>
      <c r="T74" s="57">
        <f>+T75</f>
        <v>0</v>
      </c>
      <c r="V74" s="12">
        <f>+V75</f>
        <v>30000</v>
      </c>
    </row>
    <row r="75" spans="1:22" ht="13.5" customHeight="1" x14ac:dyDescent="0.15">
      <c r="B75" s="114" t="s">
        <v>121</v>
      </c>
      <c r="C75" s="114"/>
      <c r="D75" s="114"/>
      <c r="E75" s="115" t="s">
        <v>122</v>
      </c>
      <c r="F75" s="115"/>
      <c r="G75" s="115"/>
      <c r="H75" s="115"/>
      <c r="I75" s="115"/>
      <c r="J75" s="115"/>
      <c r="K75" s="115"/>
      <c r="L75" s="115"/>
      <c r="M75" s="115"/>
      <c r="N75" s="115"/>
      <c r="O75" s="116"/>
      <c r="P75" s="116"/>
      <c r="Q75" s="20">
        <f>+O76</f>
        <v>30000</v>
      </c>
      <c r="R75" s="20"/>
      <c r="S75" s="20"/>
      <c r="T75" s="58">
        <f>+T76</f>
        <v>0</v>
      </c>
      <c r="V75" s="14">
        <f>+V76</f>
        <v>30000</v>
      </c>
    </row>
    <row r="76" spans="1:22" ht="20.25" customHeight="1" x14ac:dyDescent="0.15">
      <c r="B76" s="146" t="s">
        <v>123</v>
      </c>
      <c r="C76" s="146"/>
      <c r="D76" s="146"/>
      <c r="E76" s="147" t="s">
        <v>124</v>
      </c>
      <c r="F76" s="147"/>
      <c r="G76" s="147"/>
      <c r="H76" s="147"/>
      <c r="I76" s="147"/>
      <c r="J76" s="147"/>
      <c r="K76" s="147"/>
      <c r="L76" s="147"/>
      <c r="M76" s="147"/>
      <c r="N76" s="147"/>
      <c r="O76" s="148">
        <v>30000</v>
      </c>
      <c r="P76" s="148"/>
      <c r="Q76" s="20"/>
      <c r="R76" s="20"/>
      <c r="S76" s="20"/>
      <c r="T76" s="58">
        <v>0</v>
      </c>
      <c r="V76" s="14">
        <f>+O76+T76</f>
        <v>30000</v>
      </c>
    </row>
    <row r="77" spans="1:22" ht="20.25" customHeight="1" x14ac:dyDescent="0.15">
      <c r="B77" s="45"/>
      <c r="C77" s="45"/>
      <c r="D77" s="45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7"/>
      <c r="P77" s="47"/>
      <c r="Q77" s="20"/>
      <c r="R77" s="20"/>
      <c r="S77" s="20"/>
      <c r="T77" s="66"/>
      <c r="V77" s="20"/>
    </row>
    <row r="78" spans="1:22" ht="30.2" customHeight="1" x14ac:dyDescent="0.2">
      <c r="A78" s="110" t="s">
        <v>2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1" t="s">
        <v>3</v>
      </c>
      <c r="O78" s="111"/>
      <c r="P78" s="28"/>
      <c r="Q78" s="40"/>
      <c r="R78" s="40"/>
      <c r="S78" s="40"/>
      <c r="T78" s="67"/>
      <c r="U78" s="28"/>
      <c r="V78" s="10" t="s">
        <v>5</v>
      </c>
    </row>
    <row r="79" spans="1:22" ht="10.5" customHeight="1" x14ac:dyDescent="0.15">
      <c r="B79" s="127" t="s">
        <v>125</v>
      </c>
      <c r="C79" s="127"/>
      <c r="D79" s="127"/>
      <c r="E79" s="128" t="s">
        <v>126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9"/>
      <c r="P79" s="129"/>
      <c r="Q79" s="18"/>
      <c r="R79" s="18"/>
      <c r="S79" s="18">
        <f>SUM(R80:R89)</f>
        <v>936540</v>
      </c>
      <c r="T79" s="56">
        <f>+T80+T85</f>
        <v>0</v>
      </c>
      <c r="V79" s="11">
        <f>+V80+V85</f>
        <v>936540</v>
      </c>
    </row>
    <row r="80" spans="1:22" ht="18" customHeight="1" x14ac:dyDescent="0.15">
      <c r="B80" s="120" t="s">
        <v>127</v>
      </c>
      <c r="C80" s="120"/>
      <c r="D80" s="120"/>
      <c r="E80" s="121" t="s">
        <v>128</v>
      </c>
      <c r="F80" s="121"/>
      <c r="G80" s="121"/>
      <c r="H80" s="121"/>
      <c r="I80" s="121"/>
      <c r="J80" s="121"/>
      <c r="K80" s="121"/>
      <c r="L80" s="121"/>
      <c r="M80" s="121"/>
      <c r="N80" s="121"/>
      <c r="O80" s="122"/>
      <c r="P80" s="122"/>
      <c r="Q80" s="19"/>
      <c r="R80" s="19">
        <f>SUM(Q81:Q84)</f>
        <v>511500</v>
      </c>
      <c r="S80" s="19"/>
      <c r="T80" s="60">
        <f>+T81</f>
        <v>0</v>
      </c>
      <c r="V80" s="12">
        <f>+V81</f>
        <v>511500</v>
      </c>
    </row>
    <row r="81" spans="2:22" ht="13.7" customHeight="1" x14ac:dyDescent="0.15">
      <c r="B81" s="114" t="s">
        <v>129</v>
      </c>
      <c r="C81" s="114"/>
      <c r="D81" s="114"/>
      <c r="E81" s="115" t="s">
        <v>130</v>
      </c>
      <c r="F81" s="115"/>
      <c r="G81" s="115"/>
      <c r="H81" s="115"/>
      <c r="I81" s="115"/>
      <c r="J81" s="115"/>
      <c r="K81" s="115"/>
      <c r="L81" s="115"/>
      <c r="M81" s="115"/>
      <c r="N81" s="115"/>
      <c r="O81" s="116"/>
      <c r="P81" s="116"/>
      <c r="Q81" s="20">
        <f>SUM(O82:P84)</f>
        <v>511500</v>
      </c>
      <c r="R81" s="20"/>
      <c r="S81" s="20"/>
      <c r="T81" s="61">
        <f>SUM(T82:T84)</f>
        <v>0</v>
      </c>
      <c r="V81" s="14">
        <f>SUM(V82:V84)</f>
        <v>511500</v>
      </c>
    </row>
    <row r="82" spans="2:22" ht="18" customHeight="1" x14ac:dyDescent="0.15">
      <c r="B82" s="146" t="s">
        <v>131</v>
      </c>
      <c r="C82" s="146"/>
      <c r="D82" s="146"/>
      <c r="E82" s="147" t="s">
        <v>132</v>
      </c>
      <c r="F82" s="147"/>
      <c r="G82" s="147"/>
      <c r="H82" s="147"/>
      <c r="I82" s="147"/>
      <c r="J82" s="147"/>
      <c r="K82" s="147"/>
      <c r="L82" s="147"/>
      <c r="M82" s="147"/>
      <c r="N82" s="147"/>
      <c r="O82" s="148">
        <v>480000</v>
      </c>
      <c r="P82" s="148"/>
      <c r="Q82" s="20"/>
      <c r="R82" s="20"/>
      <c r="S82" s="20"/>
      <c r="T82" s="61">
        <v>0</v>
      </c>
      <c r="V82" s="14">
        <f>+O82+T82</f>
        <v>480000</v>
      </c>
    </row>
    <row r="83" spans="2:22" ht="13.7" customHeight="1" x14ac:dyDescent="0.15">
      <c r="B83" s="146" t="s">
        <v>133</v>
      </c>
      <c r="C83" s="146"/>
      <c r="D83" s="146"/>
      <c r="E83" s="147" t="s">
        <v>134</v>
      </c>
      <c r="F83" s="147"/>
      <c r="G83" s="147"/>
      <c r="H83" s="147"/>
      <c r="I83" s="147"/>
      <c r="J83" s="147"/>
      <c r="K83" s="147"/>
      <c r="L83" s="147"/>
      <c r="M83" s="147"/>
      <c r="N83" s="147"/>
      <c r="O83" s="148">
        <v>1500</v>
      </c>
      <c r="P83" s="148"/>
      <c r="Q83" s="20"/>
      <c r="R83" s="20"/>
      <c r="S83" s="20"/>
      <c r="T83" s="61">
        <v>0</v>
      </c>
      <c r="V83" s="14">
        <f>+O83+T83</f>
        <v>1500</v>
      </c>
    </row>
    <row r="84" spans="2:22" ht="13.7" customHeight="1" x14ac:dyDescent="0.15">
      <c r="B84" s="146" t="s">
        <v>135</v>
      </c>
      <c r="C84" s="146"/>
      <c r="D84" s="146"/>
      <c r="E84" s="147" t="s">
        <v>136</v>
      </c>
      <c r="F84" s="147"/>
      <c r="G84" s="147"/>
      <c r="H84" s="147"/>
      <c r="I84" s="147"/>
      <c r="J84" s="147"/>
      <c r="K84" s="147"/>
      <c r="L84" s="147"/>
      <c r="M84" s="147"/>
      <c r="N84" s="147"/>
      <c r="O84" s="148">
        <v>30000</v>
      </c>
      <c r="P84" s="148"/>
      <c r="Q84" s="20"/>
      <c r="R84" s="20"/>
      <c r="S84" s="20"/>
      <c r="T84" s="61">
        <v>0</v>
      </c>
      <c r="V84" s="14">
        <f>+O84+T84</f>
        <v>30000</v>
      </c>
    </row>
    <row r="85" spans="2:22" ht="13.7" customHeight="1" x14ac:dyDescent="0.15">
      <c r="B85" s="120" t="s">
        <v>137</v>
      </c>
      <c r="C85" s="120"/>
      <c r="D85" s="120"/>
      <c r="E85" s="121" t="s">
        <v>138</v>
      </c>
      <c r="F85" s="121"/>
      <c r="G85" s="121"/>
      <c r="H85" s="121"/>
      <c r="I85" s="121"/>
      <c r="J85" s="121"/>
      <c r="K85" s="121"/>
      <c r="L85" s="121"/>
      <c r="M85" s="121"/>
      <c r="N85" s="121"/>
      <c r="O85" s="122"/>
      <c r="P85" s="122"/>
      <c r="Q85" s="19"/>
      <c r="R85" s="19">
        <f>SUM(Q86:Q89)</f>
        <v>425040</v>
      </c>
      <c r="S85" s="19"/>
      <c r="T85" s="57">
        <f>+T86+T88</f>
        <v>0</v>
      </c>
      <c r="V85" s="12">
        <f>+V86+V88</f>
        <v>425040</v>
      </c>
    </row>
    <row r="86" spans="2:22" ht="13.7" customHeight="1" x14ac:dyDescent="0.15">
      <c r="B86" s="114" t="s">
        <v>139</v>
      </c>
      <c r="C86" s="114"/>
      <c r="D86" s="114"/>
      <c r="E86" s="115" t="s">
        <v>140</v>
      </c>
      <c r="F86" s="115"/>
      <c r="G86" s="115"/>
      <c r="H86" s="115"/>
      <c r="I86" s="115"/>
      <c r="J86" s="115"/>
      <c r="K86" s="115"/>
      <c r="L86" s="115"/>
      <c r="M86" s="115"/>
      <c r="N86" s="115"/>
      <c r="O86" s="116"/>
      <c r="P86" s="116"/>
      <c r="Q86" s="20">
        <f>+O87</f>
        <v>420000</v>
      </c>
      <c r="R86" s="20"/>
      <c r="S86" s="20"/>
      <c r="T86" s="58">
        <f>+T87</f>
        <v>0</v>
      </c>
      <c r="V86" s="14">
        <f>+V87</f>
        <v>420000</v>
      </c>
    </row>
    <row r="87" spans="2:22" ht="13.7" customHeight="1" x14ac:dyDescent="0.15">
      <c r="B87" s="146" t="s">
        <v>141</v>
      </c>
      <c r="C87" s="146"/>
      <c r="D87" s="146"/>
      <c r="E87" s="147" t="s">
        <v>142</v>
      </c>
      <c r="F87" s="147"/>
      <c r="G87" s="147"/>
      <c r="H87" s="147"/>
      <c r="I87" s="147"/>
      <c r="J87" s="147"/>
      <c r="K87" s="147"/>
      <c r="L87" s="147"/>
      <c r="M87" s="147"/>
      <c r="N87" s="147"/>
      <c r="O87" s="148">
        <v>420000</v>
      </c>
      <c r="P87" s="148"/>
      <c r="Q87" s="20"/>
      <c r="R87" s="20"/>
      <c r="S87" s="20"/>
      <c r="T87" s="58">
        <v>0</v>
      </c>
      <c r="V87" s="14">
        <f>+O87+T87</f>
        <v>420000</v>
      </c>
    </row>
    <row r="88" spans="2:22" ht="13.7" customHeight="1" x14ac:dyDescent="0.15">
      <c r="B88" s="114" t="s">
        <v>143</v>
      </c>
      <c r="C88" s="114"/>
      <c r="D88" s="114"/>
      <c r="E88" s="115" t="s">
        <v>144</v>
      </c>
      <c r="F88" s="115"/>
      <c r="G88" s="115"/>
      <c r="H88" s="115"/>
      <c r="I88" s="115"/>
      <c r="J88" s="115"/>
      <c r="K88" s="115"/>
      <c r="L88" s="115"/>
      <c r="M88" s="115"/>
      <c r="N88" s="115"/>
      <c r="O88" s="116"/>
      <c r="P88" s="116"/>
      <c r="Q88" s="20">
        <f>+O89</f>
        <v>5040</v>
      </c>
      <c r="R88" s="20"/>
      <c r="S88" s="20"/>
      <c r="T88" s="58">
        <f>+T89</f>
        <v>0</v>
      </c>
      <c r="V88" s="14">
        <f>+V89</f>
        <v>5040</v>
      </c>
    </row>
    <row r="89" spans="2:22" ht="13.7" customHeight="1" x14ac:dyDescent="0.15">
      <c r="B89" s="146" t="s">
        <v>145</v>
      </c>
      <c r="C89" s="146"/>
      <c r="D89" s="146"/>
      <c r="E89" s="147" t="s">
        <v>146</v>
      </c>
      <c r="F89" s="147"/>
      <c r="G89" s="147"/>
      <c r="H89" s="147"/>
      <c r="I89" s="147"/>
      <c r="J89" s="147"/>
      <c r="K89" s="147"/>
      <c r="L89" s="147"/>
      <c r="M89" s="147"/>
      <c r="N89" s="147"/>
      <c r="O89" s="148">
        <v>5040</v>
      </c>
      <c r="P89" s="148"/>
      <c r="Q89" s="20"/>
      <c r="R89" s="20"/>
      <c r="S89" s="20"/>
      <c r="T89" s="58">
        <v>0</v>
      </c>
      <c r="V89" s="14">
        <f>+O89+T89</f>
        <v>5040</v>
      </c>
    </row>
    <row r="90" spans="2:22" ht="13.7" customHeight="1" x14ac:dyDescent="0.15">
      <c r="B90" s="42"/>
      <c r="C90" s="42"/>
      <c r="D90" s="4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0"/>
      <c r="P90" s="20"/>
      <c r="Q90" s="20"/>
      <c r="R90" s="20"/>
      <c r="S90" s="20"/>
      <c r="T90" s="66"/>
      <c r="V90" s="20"/>
    </row>
    <row r="91" spans="2:22" ht="13.7" customHeight="1" x14ac:dyDescent="0.15">
      <c r="B91" s="127" t="s">
        <v>147</v>
      </c>
      <c r="C91" s="127"/>
      <c r="D91" s="127"/>
      <c r="E91" s="128" t="s">
        <v>148</v>
      </c>
      <c r="F91" s="128"/>
      <c r="G91" s="128"/>
      <c r="H91" s="128"/>
      <c r="I91" s="128"/>
      <c r="J91" s="128"/>
      <c r="K91" s="128"/>
      <c r="L91" s="128"/>
      <c r="M91" s="128"/>
      <c r="N91" s="128"/>
      <c r="O91" s="129"/>
      <c r="P91" s="129"/>
      <c r="Q91" s="18"/>
      <c r="R91" s="18"/>
      <c r="S91" s="18">
        <f>SUM(R92:R106)</f>
        <v>96600</v>
      </c>
      <c r="T91" s="56">
        <f>+T92+T97+T102+T105</f>
        <v>0</v>
      </c>
      <c r="V91" s="11">
        <f>+V92+V97+V102+V105</f>
        <v>96600</v>
      </c>
    </row>
    <row r="92" spans="2:22" ht="13.7" customHeight="1" x14ac:dyDescent="0.15">
      <c r="B92" s="120" t="s">
        <v>149</v>
      </c>
      <c r="C92" s="120"/>
      <c r="D92" s="120"/>
      <c r="E92" s="121" t="s">
        <v>150</v>
      </c>
      <c r="F92" s="121"/>
      <c r="G92" s="121"/>
      <c r="H92" s="121"/>
      <c r="I92" s="121"/>
      <c r="J92" s="121"/>
      <c r="K92" s="121"/>
      <c r="L92" s="121"/>
      <c r="M92" s="121"/>
      <c r="N92" s="121"/>
      <c r="O92" s="122"/>
      <c r="P92" s="122"/>
      <c r="Q92" s="19"/>
      <c r="R92" s="19">
        <f>SUM(Q93:Q96)</f>
        <v>24000</v>
      </c>
      <c r="S92" s="19"/>
      <c r="T92" s="57">
        <f>+T93+T95</f>
        <v>0</v>
      </c>
      <c r="V92" s="12">
        <f>+V93+V95</f>
        <v>24000</v>
      </c>
    </row>
    <row r="93" spans="2:22" ht="13.7" customHeight="1" x14ac:dyDescent="0.15">
      <c r="B93" s="114" t="s">
        <v>151</v>
      </c>
      <c r="C93" s="114"/>
      <c r="D93" s="114"/>
      <c r="E93" s="115" t="s">
        <v>152</v>
      </c>
      <c r="F93" s="115"/>
      <c r="G93" s="115"/>
      <c r="H93" s="115"/>
      <c r="I93" s="115"/>
      <c r="J93" s="115"/>
      <c r="K93" s="115"/>
      <c r="L93" s="115"/>
      <c r="M93" s="115"/>
      <c r="N93" s="115"/>
      <c r="O93" s="116"/>
      <c r="P93" s="116"/>
      <c r="Q93" s="20">
        <f>+O94</f>
        <v>12000</v>
      </c>
      <c r="R93" s="20"/>
      <c r="S93" s="20"/>
      <c r="T93" s="61">
        <f>+T94</f>
        <v>0</v>
      </c>
      <c r="V93" s="14">
        <f>+V94</f>
        <v>12000</v>
      </c>
    </row>
    <row r="94" spans="2:22" ht="13.7" customHeight="1" x14ac:dyDescent="0.15">
      <c r="B94" s="146" t="s">
        <v>153</v>
      </c>
      <c r="C94" s="146"/>
      <c r="D94" s="146"/>
      <c r="E94" s="147" t="s">
        <v>152</v>
      </c>
      <c r="F94" s="147"/>
      <c r="G94" s="147"/>
      <c r="H94" s="147"/>
      <c r="I94" s="147"/>
      <c r="J94" s="147"/>
      <c r="K94" s="147"/>
      <c r="L94" s="147"/>
      <c r="M94" s="147"/>
      <c r="N94" s="147"/>
      <c r="O94" s="148">
        <v>12000</v>
      </c>
      <c r="P94" s="148"/>
      <c r="Q94" s="20"/>
      <c r="R94" s="20"/>
      <c r="S94" s="20"/>
      <c r="T94" s="61">
        <v>0</v>
      </c>
      <c r="V94" s="14">
        <f>+O94+T94</f>
        <v>12000</v>
      </c>
    </row>
    <row r="95" spans="2:22" ht="13.7" customHeight="1" x14ac:dyDescent="0.15">
      <c r="B95" s="114" t="s">
        <v>154</v>
      </c>
      <c r="C95" s="114"/>
      <c r="D95" s="114"/>
      <c r="E95" s="115" t="s">
        <v>155</v>
      </c>
      <c r="F95" s="115"/>
      <c r="G95" s="115"/>
      <c r="H95" s="115"/>
      <c r="I95" s="115"/>
      <c r="J95" s="115"/>
      <c r="K95" s="115"/>
      <c r="L95" s="115"/>
      <c r="M95" s="115"/>
      <c r="N95" s="115"/>
      <c r="O95" s="116"/>
      <c r="P95" s="116"/>
      <c r="Q95" s="20">
        <f>+O96</f>
        <v>12000</v>
      </c>
      <c r="R95" s="20"/>
      <c r="S95" s="20"/>
      <c r="T95" s="58">
        <f>+T96</f>
        <v>0</v>
      </c>
      <c r="V95" s="14">
        <f>+V96</f>
        <v>12000</v>
      </c>
    </row>
    <row r="96" spans="2:22" ht="13.7" customHeight="1" x14ac:dyDescent="0.15">
      <c r="B96" s="146" t="s">
        <v>156</v>
      </c>
      <c r="C96" s="146"/>
      <c r="D96" s="146"/>
      <c r="E96" s="147" t="s">
        <v>157</v>
      </c>
      <c r="F96" s="147"/>
      <c r="G96" s="147"/>
      <c r="H96" s="147"/>
      <c r="I96" s="147"/>
      <c r="J96" s="147"/>
      <c r="K96" s="147"/>
      <c r="L96" s="147"/>
      <c r="M96" s="147"/>
      <c r="N96" s="147"/>
      <c r="O96" s="148">
        <v>12000</v>
      </c>
      <c r="P96" s="148"/>
      <c r="Q96" s="20"/>
      <c r="R96" s="20"/>
      <c r="S96" s="20"/>
      <c r="T96" s="58">
        <v>0</v>
      </c>
      <c r="V96" s="14">
        <f>+O96+T96</f>
        <v>12000</v>
      </c>
    </row>
    <row r="97" spans="1:22" ht="13.7" customHeight="1" x14ac:dyDescent="0.15">
      <c r="B97" s="120" t="s">
        <v>158</v>
      </c>
      <c r="C97" s="120"/>
      <c r="D97" s="120"/>
      <c r="E97" s="121" t="s">
        <v>159</v>
      </c>
      <c r="F97" s="121"/>
      <c r="G97" s="121"/>
      <c r="H97" s="121"/>
      <c r="I97" s="121"/>
      <c r="J97" s="121"/>
      <c r="K97" s="121"/>
      <c r="L97" s="121"/>
      <c r="M97" s="121"/>
      <c r="N97" s="121"/>
      <c r="O97" s="122"/>
      <c r="P97" s="122"/>
      <c r="Q97" s="19"/>
      <c r="R97" s="19">
        <f>SUM(Q98:Q101)</f>
        <v>6600</v>
      </c>
      <c r="S97" s="19"/>
      <c r="T97" s="57">
        <f>+T98+T100</f>
        <v>0</v>
      </c>
      <c r="V97" s="12">
        <f>+V98+V100</f>
        <v>6600</v>
      </c>
    </row>
    <row r="98" spans="1:22" ht="13.7" customHeight="1" x14ac:dyDescent="0.15">
      <c r="B98" s="114" t="s">
        <v>160</v>
      </c>
      <c r="C98" s="114"/>
      <c r="D98" s="114"/>
      <c r="E98" s="115" t="s">
        <v>161</v>
      </c>
      <c r="F98" s="115"/>
      <c r="G98" s="115"/>
      <c r="H98" s="115"/>
      <c r="I98" s="115"/>
      <c r="J98" s="115"/>
      <c r="K98" s="115"/>
      <c r="L98" s="115"/>
      <c r="M98" s="115"/>
      <c r="N98" s="115"/>
      <c r="O98" s="116"/>
      <c r="P98" s="116"/>
      <c r="Q98" s="20">
        <f>+O99</f>
        <v>4800</v>
      </c>
      <c r="R98" s="20"/>
      <c r="S98" s="20"/>
      <c r="T98" s="58">
        <f>+T99</f>
        <v>0</v>
      </c>
      <c r="V98" s="14">
        <f>+V99</f>
        <v>4800</v>
      </c>
    </row>
    <row r="99" spans="1:22" ht="13.7" customHeight="1" x14ac:dyDescent="0.15">
      <c r="B99" s="146" t="s">
        <v>162</v>
      </c>
      <c r="C99" s="146"/>
      <c r="D99" s="146"/>
      <c r="E99" s="147" t="s">
        <v>161</v>
      </c>
      <c r="F99" s="147"/>
      <c r="G99" s="147"/>
      <c r="H99" s="147"/>
      <c r="I99" s="147"/>
      <c r="J99" s="147"/>
      <c r="K99" s="147"/>
      <c r="L99" s="147"/>
      <c r="M99" s="147"/>
      <c r="N99" s="147"/>
      <c r="O99" s="148">
        <v>4800</v>
      </c>
      <c r="P99" s="148"/>
      <c r="Q99" s="20"/>
      <c r="R99" s="20"/>
      <c r="S99" s="20"/>
      <c r="T99" s="58">
        <v>0</v>
      </c>
      <c r="V99" s="14">
        <f>+O99+T99</f>
        <v>4800</v>
      </c>
    </row>
    <row r="100" spans="1:22" ht="13.7" customHeight="1" x14ac:dyDescent="0.15">
      <c r="B100" s="114" t="s">
        <v>163</v>
      </c>
      <c r="C100" s="114"/>
      <c r="D100" s="114"/>
      <c r="E100" s="115" t="s">
        <v>164</v>
      </c>
      <c r="F100" s="115"/>
      <c r="G100" s="115"/>
      <c r="H100" s="115"/>
      <c r="I100" s="115"/>
      <c r="J100" s="115"/>
      <c r="K100" s="115"/>
      <c r="L100" s="115"/>
      <c r="M100" s="115"/>
      <c r="N100" s="115"/>
      <c r="O100" s="116"/>
      <c r="P100" s="116"/>
      <c r="Q100" s="20">
        <f>+O101</f>
        <v>1800</v>
      </c>
      <c r="R100" s="20"/>
      <c r="S100" s="20"/>
      <c r="T100" s="58">
        <f>+T101</f>
        <v>0</v>
      </c>
      <c r="V100" s="14">
        <f>+V101</f>
        <v>1800</v>
      </c>
    </row>
    <row r="101" spans="1:22" ht="13.7" customHeight="1" x14ac:dyDescent="0.15">
      <c r="B101" s="146" t="s">
        <v>165</v>
      </c>
      <c r="C101" s="146"/>
      <c r="D101" s="146"/>
      <c r="E101" s="147" t="s">
        <v>166</v>
      </c>
      <c r="F101" s="147"/>
      <c r="G101" s="147"/>
      <c r="H101" s="147"/>
      <c r="I101" s="147"/>
      <c r="J101" s="147"/>
      <c r="K101" s="147"/>
      <c r="L101" s="147"/>
      <c r="M101" s="147"/>
      <c r="N101" s="147"/>
      <c r="O101" s="148">
        <v>1800</v>
      </c>
      <c r="P101" s="148"/>
      <c r="Q101" s="20"/>
      <c r="R101" s="20"/>
      <c r="S101" s="20"/>
      <c r="T101" s="58">
        <v>0</v>
      </c>
      <c r="V101" s="14">
        <f>+O101+T101</f>
        <v>1800</v>
      </c>
    </row>
    <row r="102" spans="1:22" ht="13.7" customHeight="1" x14ac:dyDescent="0.15">
      <c r="B102" s="120" t="s">
        <v>167</v>
      </c>
      <c r="C102" s="120"/>
      <c r="D102" s="120"/>
      <c r="E102" s="121" t="s">
        <v>168</v>
      </c>
      <c r="F102" s="121"/>
      <c r="G102" s="121"/>
      <c r="H102" s="121"/>
      <c r="I102" s="121"/>
      <c r="J102" s="121"/>
      <c r="K102" s="121"/>
      <c r="L102" s="121"/>
      <c r="M102" s="121"/>
      <c r="N102" s="121"/>
      <c r="O102" s="122"/>
      <c r="P102" s="122"/>
      <c r="Q102" s="19"/>
      <c r="R102" s="19">
        <f>SUM(Q103)</f>
        <v>54000</v>
      </c>
      <c r="S102" s="19"/>
      <c r="T102" s="60">
        <f>+T103</f>
        <v>0</v>
      </c>
      <c r="V102" s="12">
        <f>+V103</f>
        <v>54000</v>
      </c>
    </row>
    <row r="103" spans="1:22" ht="13.7" customHeight="1" x14ac:dyDescent="0.15">
      <c r="B103" s="114" t="s">
        <v>169</v>
      </c>
      <c r="C103" s="114"/>
      <c r="D103" s="114"/>
      <c r="E103" s="115" t="s">
        <v>170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6"/>
      <c r="P103" s="116"/>
      <c r="Q103" s="20">
        <f>+O104</f>
        <v>54000</v>
      </c>
      <c r="R103" s="20"/>
      <c r="S103" s="20"/>
      <c r="T103" s="61">
        <f>+T104</f>
        <v>0</v>
      </c>
      <c r="V103" s="14">
        <f>+V104</f>
        <v>54000</v>
      </c>
    </row>
    <row r="104" spans="1:22" ht="13.7" customHeight="1" x14ac:dyDescent="0.15">
      <c r="B104" s="146" t="s">
        <v>171</v>
      </c>
      <c r="C104" s="146"/>
      <c r="D104" s="146"/>
      <c r="E104" s="147" t="s">
        <v>172</v>
      </c>
      <c r="F104" s="147"/>
      <c r="G104" s="147"/>
      <c r="H104" s="147"/>
      <c r="I104" s="147"/>
      <c r="J104" s="147"/>
      <c r="K104" s="147"/>
      <c r="L104" s="147"/>
      <c r="M104" s="147"/>
      <c r="N104" s="147"/>
      <c r="O104" s="148">
        <v>54000</v>
      </c>
      <c r="P104" s="148"/>
      <c r="Q104" s="20"/>
      <c r="R104" s="20"/>
      <c r="S104" s="20"/>
      <c r="T104" s="61">
        <v>0</v>
      </c>
      <c r="V104" s="14">
        <f>+O104+T104</f>
        <v>54000</v>
      </c>
    </row>
    <row r="105" spans="1:22" ht="13.7" customHeight="1" x14ac:dyDescent="0.15">
      <c r="B105" s="120" t="s">
        <v>173</v>
      </c>
      <c r="C105" s="120"/>
      <c r="D105" s="120"/>
      <c r="E105" s="121" t="s">
        <v>174</v>
      </c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  <c r="P105" s="122"/>
      <c r="Q105" s="19"/>
      <c r="R105" s="19">
        <f>SUM(Q105:Q107)</f>
        <v>12000</v>
      </c>
      <c r="S105" s="19"/>
      <c r="T105" s="60">
        <f>+T106</f>
        <v>0</v>
      </c>
      <c r="V105" s="12">
        <f>+V106</f>
        <v>12000</v>
      </c>
    </row>
    <row r="106" spans="1:22" ht="13.7" customHeight="1" x14ac:dyDescent="0.15">
      <c r="B106" s="114" t="s">
        <v>175</v>
      </c>
      <c r="C106" s="114"/>
      <c r="D106" s="114"/>
      <c r="E106" s="115" t="s">
        <v>176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6"/>
      <c r="P106" s="116"/>
      <c r="Q106" s="20">
        <f>+O107</f>
        <v>12000</v>
      </c>
      <c r="R106" s="20"/>
      <c r="S106" s="20"/>
      <c r="T106" s="61">
        <f>+T107</f>
        <v>0</v>
      </c>
      <c r="V106" s="14">
        <f>+V107</f>
        <v>12000</v>
      </c>
    </row>
    <row r="107" spans="1:22" ht="13.7" customHeight="1" thickBot="1" x14ac:dyDescent="0.2">
      <c r="A107" s="106"/>
      <c r="B107" s="146" t="s">
        <v>177</v>
      </c>
      <c r="C107" s="146"/>
      <c r="D107" s="146"/>
      <c r="E107" s="147" t="s">
        <v>176</v>
      </c>
      <c r="F107" s="147"/>
      <c r="G107" s="147"/>
      <c r="H107" s="147"/>
      <c r="I107" s="147"/>
      <c r="J107" s="147"/>
      <c r="K107" s="147"/>
      <c r="L107" s="147"/>
      <c r="M107" s="147"/>
      <c r="N107" s="147"/>
      <c r="O107" s="148">
        <v>12000</v>
      </c>
      <c r="P107" s="148"/>
      <c r="Q107" s="20"/>
      <c r="R107" s="20"/>
      <c r="S107" s="20"/>
      <c r="T107" s="61">
        <v>0</v>
      </c>
      <c r="V107" s="14">
        <f>+O107+T107</f>
        <v>12000</v>
      </c>
    </row>
    <row r="108" spans="1:22" ht="13.7" customHeight="1" thickTop="1" x14ac:dyDescent="0.15">
      <c r="E108" s="108" t="s">
        <v>178</v>
      </c>
      <c r="F108" s="108"/>
      <c r="G108" s="108"/>
      <c r="H108" s="108"/>
      <c r="I108" s="108"/>
      <c r="J108" s="108"/>
      <c r="K108" s="108"/>
      <c r="L108" s="108"/>
      <c r="M108" s="108"/>
      <c r="N108" s="108"/>
      <c r="O108" s="109"/>
      <c r="P108" s="109"/>
      <c r="Q108" s="21"/>
      <c r="R108" s="21"/>
      <c r="S108" s="21">
        <f>SUM(S26:S107)</f>
        <v>2295178.56</v>
      </c>
      <c r="T108" s="64">
        <f>+T26+T55+T79+T91</f>
        <v>0</v>
      </c>
      <c r="U108" s="15"/>
      <c r="V108" s="15">
        <f t="shared" ref="V108" si="0">+V26+V55+V79+V91</f>
        <v>2295178.56</v>
      </c>
    </row>
    <row r="109" spans="1:22" ht="26.25" customHeight="1" x14ac:dyDescent="0.15"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2"/>
      <c r="R109" s="22"/>
      <c r="S109" s="22"/>
      <c r="T109" s="65"/>
      <c r="V109" s="22"/>
    </row>
    <row r="110" spans="1:22" ht="30.2" customHeight="1" x14ac:dyDescent="0.2">
      <c r="A110" s="110" t="s">
        <v>2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1" t="s">
        <v>3</v>
      </c>
      <c r="O110" s="111"/>
      <c r="P110" s="112" t="s">
        <v>4</v>
      </c>
      <c r="Q110" s="113"/>
      <c r="R110" s="113"/>
      <c r="S110" s="113"/>
      <c r="T110" s="112"/>
      <c r="U110" s="112"/>
      <c r="V110" s="10" t="s">
        <v>5</v>
      </c>
    </row>
    <row r="111" spans="1:22" ht="14.1" customHeight="1" thickBot="1" x14ac:dyDescent="0.2">
      <c r="I111" s="124"/>
      <c r="J111" s="124"/>
      <c r="K111" s="124"/>
      <c r="L111" s="124"/>
      <c r="M111" s="124"/>
      <c r="N111" s="124"/>
      <c r="O111" s="124"/>
      <c r="P111" s="124"/>
      <c r="Q111" s="130"/>
      <c r="R111" s="130"/>
      <c r="S111" s="130"/>
      <c r="T111" s="124"/>
      <c r="U111" s="124"/>
      <c r="V111" s="124"/>
    </row>
    <row r="112" spans="1:22" ht="13.7" customHeight="1" thickTop="1" x14ac:dyDescent="0.15">
      <c r="E112" s="108" t="s">
        <v>179</v>
      </c>
      <c r="F112" s="108"/>
      <c r="G112" s="108"/>
      <c r="H112" s="108"/>
      <c r="I112" s="108"/>
      <c r="J112" s="108"/>
      <c r="K112" s="108"/>
      <c r="L112" s="108"/>
      <c r="M112" s="108"/>
      <c r="N112" s="108"/>
      <c r="O112" s="109"/>
      <c r="P112" s="109"/>
      <c r="Q112" s="21"/>
      <c r="R112" s="21"/>
      <c r="S112" s="21">
        <f>+S108+S23</f>
        <v>2582678.52</v>
      </c>
      <c r="T112" s="21">
        <f t="shared" ref="T112:V112" si="1">+T108+T23</f>
        <v>0</v>
      </c>
      <c r="U112" s="21">
        <f t="shared" si="1"/>
        <v>0</v>
      </c>
      <c r="V112" s="21">
        <f t="shared" si="1"/>
        <v>2582678.52</v>
      </c>
    </row>
    <row r="113" spans="2:22" ht="21.2" customHeight="1" x14ac:dyDescent="0.15">
      <c r="F113" s="125" t="s">
        <v>180</v>
      </c>
      <c r="G113" s="125"/>
      <c r="H113" s="125"/>
      <c r="I113" s="125"/>
      <c r="J113" s="125" t="s">
        <v>181</v>
      </c>
      <c r="K113" s="125"/>
      <c r="L113" s="125"/>
      <c r="M113" s="125"/>
      <c r="N113" s="125"/>
      <c r="O113" s="125"/>
      <c r="P113" s="125"/>
      <c r="Q113" s="126"/>
      <c r="R113" s="126"/>
      <c r="S113" s="126"/>
      <c r="T113" s="125"/>
      <c r="U113" s="125"/>
      <c r="V113" s="125"/>
    </row>
    <row r="114" spans="2:22" ht="17.45" customHeight="1" x14ac:dyDescent="0.15">
      <c r="I114" s="124" t="s">
        <v>8</v>
      </c>
      <c r="J114" s="124"/>
      <c r="K114" s="124"/>
      <c r="L114" s="124" t="s">
        <v>9</v>
      </c>
      <c r="M114" s="124"/>
      <c r="N114" s="124"/>
      <c r="O114" s="124"/>
      <c r="P114" s="124"/>
      <c r="Q114" s="130"/>
      <c r="R114" s="130"/>
      <c r="S114" s="130"/>
      <c r="T114" s="124"/>
      <c r="U114" s="124"/>
      <c r="V114" s="124"/>
    </row>
    <row r="115" spans="2:22" ht="13.7" customHeight="1" x14ac:dyDescent="0.15">
      <c r="B115" s="127" t="s">
        <v>125</v>
      </c>
      <c r="C115" s="127"/>
      <c r="D115" s="127"/>
      <c r="E115" s="128" t="s">
        <v>126</v>
      </c>
      <c r="F115" s="128"/>
      <c r="G115" s="128"/>
      <c r="H115" s="128"/>
      <c r="I115" s="128"/>
      <c r="J115" s="128"/>
      <c r="K115" s="128"/>
      <c r="L115" s="128"/>
      <c r="M115" s="128"/>
      <c r="N115" s="128"/>
      <c r="O115" s="129"/>
      <c r="P115" s="129"/>
      <c r="Q115" s="18"/>
      <c r="R115" s="18"/>
      <c r="S115" s="18">
        <f>SUM(R116:R118)</f>
        <v>222504.24</v>
      </c>
      <c r="T115" s="56">
        <f>+T116</f>
        <v>0</v>
      </c>
      <c r="V115" s="11">
        <f>+V116</f>
        <v>222504.24</v>
      </c>
    </row>
    <row r="116" spans="2:22" ht="22.5" customHeight="1" x14ac:dyDescent="0.15">
      <c r="B116" s="120" t="s">
        <v>127</v>
      </c>
      <c r="C116" s="120"/>
      <c r="D116" s="120"/>
      <c r="E116" s="121" t="s">
        <v>128</v>
      </c>
      <c r="F116" s="121"/>
      <c r="G116" s="121"/>
      <c r="H116" s="121"/>
      <c r="I116" s="121"/>
      <c r="J116" s="121"/>
      <c r="K116" s="121"/>
      <c r="L116" s="121"/>
      <c r="M116" s="121"/>
      <c r="N116" s="121"/>
      <c r="O116" s="122"/>
      <c r="P116" s="122"/>
      <c r="Q116" s="19"/>
      <c r="R116" s="19">
        <f>SUM(Q117:Q118)</f>
        <v>222504.24</v>
      </c>
      <c r="S116" s="19"/>
      <c r="T116" s="57">
        <f>+T117</f>
        <v>0</v>
      </c>
      <c r="V116" s="12">
        <f>+V117</f>
        <v>222504.24</v>
      </c>
    </row>
    <row r="117" spans="2:22" ht="13.7" customHeight="1" x14ac:dyDescent="0.15">
      <c r="B117" s="114" t="s">
        <v>129</v>
      </c>
      <c r="C117" s="114"/>
      <c r="D117" s="114"/>
      <c r="E117" s="115" t="s">
        <v>130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6"/>
      <c r="P117" s="116"/>
      <c r="Q117" s="20">
        <f>+O118</f>
        <v>222504.24</v>
      </c>
      <c r="R117" s="20"/>
      <c r="S117" s="20"/>
      <c r="T117" s="58">
        <f>+T118</f>
        <v>0</v>
      </c>
      <c r="V117" s="14">
        <f>+V118</f>
        <v>222504.24</v>
      </c>
    </row>
    <row r="118" spans="2:22" ht="13.7" customHeight="1" thickBot="1" x14ac:dyDescent="0.2">
      <c r="B118" s="146" t="s">
        <v>184</v>
      </c>
      <c r="C118" s="146"/>
      <c r="D118" s="146"/>
      <c r="E118" s="147" t="s">
        <v>185</v>
      </c>
      <c r="F118" s="147"/>
      <c r="G118" s="147"/>
      <c r="H118" s="147"/>
      <c r="I118" s="147"/>
      <c r="J118" s="147"/>
      <c r="K118" s="147"/>
      <c r="L118" s="147"/>
      <c r="M118" s="147"/>
      <c r="N118" s="147"/>
      <c r="O118" s="148">
        <v>222504.24</v>
      </c>
      <c r="P118" s="148"/>
      <c r="Q118" s="48"/>
      <c r="R118" s="48"/>
      <c r="S118" s="48"/>
      <c r="T118" s="69">
        <v>0</v>
      </c>
      <c r="U118" s="50"/>
      <c r="V118" s="14">
        <f>+O118+T118</f>
        <v>222504.24</v>
      </c>
    </row>
    <row r="119" spans="2:22" ht="13.7" customHeight="1" thickTop="1" x14ac:dyDescent="0.15">
      <c r="E119" s="108" t="s">
        <v>40</v>
      </c>
      <c r="F119" s="108"/>
      <c r="G119" s="108"/>
      <c r="H119" s="108"/>
      <c r="I119" s="108"/>
      <c r="J119" s="108"/>
      <c r="K119" s="108"/>
      <c r="L119" s="108"/>
      <c r="M119" s="108"/>
      <c r="N119" s="108"/>
      <c r="O119" s="109"/>
      <c r="P119" s="109"/>
      <c r="Q119" s="22"/>
      <c r="R119" s="22"/>
      <c r="S119" s="22">
        <f>SUM(S115:S118)</f>
        <v>222504.24</v>
      </c>
      <c r="T119" s="58">
        <f>+T115</f>
        <v>0</v>
      </c>
      <c r="V119" s="15">
        <f>+V116</f>
        <v>222504.24</v>
      </c>
    </row>
    <row r="120" spans="2:22" ht="17.45" customHeight="1" thickBot="1" x14ac:dyDescent="0.2">
      <c r="I120" s="124"/>
      <c r="J120" s="124"/>
      <c r="K120" s="124"/>
      <c r="L120" s="51"/>
      <c r="M120" s="51"/>
      <c r="N120" s="51"/>
      <c r="O120" s="51"/>
      <c r="P120" s="51"/>
      <c r="Q120" s="53"/>
      <c r="R120" s="53"/>
      <c r="S120" s="53"/>
      <c r="T120" s="70"/>
      <c r="U120" s="53"/>
      <c r="V120" s="51"/>
    </row>
    <row r="121" spans="2:22" ht="13.7" customHeight="1" thickTop="1" x14ac:dyDescent="0.15">
      <c r="E121" s="108" t="s">
        <v>187</v>
      </c>
      <c r="F121" s="108"/>
      <c r="G121" s="108"/>
      <c r="H121" s="108"/>
      <c r="I121" s="108"/>
      <c r="J121" s="108"/>
      <c r="K121" s="108"/>
      <c r="L121" s="108"/>
      <c r="M121" s="108"/>
      <c r="N121" s="108"/>
      <c r="O121" s="109">
        <v>275000</v>
      </c>
      <c r="P121" s="109"/>
      <c r="Q121" s="22"/>
      <c r="R121" s="22"/>
      <c r="S121" s="22">
        <f>SUM(S119:S120)</f>
        <v>222504.24</v>
      </c>
      <c r="T121" s="58">
        <f>+T119</f>
        <v>0</v>
      </c>
      <c r="V121" s="15">
        <f>+V119</f>
        <v>222504.24</v>
      </c>
    </row>
    <row r="122" spans="2:22" ht="21.2" customHeight="1" x14ac:dyDescent="0.15">
      <c r="F122" s="125" t="s">
        <v>188</v>
      </c>
      <c r="G122" s="125"/>
      <c r="H122" s="125"/>
      <c r="I122" s="125"/>
      <c r="J122" s="125" t="s">
        <v>189</v>
      </c>
      <c r="K122" s="125"/>
      <c r="L122" s="125"/>
      <c r="M122" s="125"/>
      <c r="N122" s="125"/>
      <c r="O122" s="125"/>
      <c r="P122" s="125"/>
      <c r="Q122" s="126"/>
      <c r="R122" s="126"/>
      <c r="S122" s="126"/>
      <c r="T122" s="125"/>
      <c r="U122" s="125"/>
      <c r="V122" s="125"/>
    </row>
    <row r="123" spans="2:22" ht="17.45" customHeight="1" x14ac:dyDescent="0.15">
      <c r="I123" s="124" t="s">
        <v>8</v>
      </c>
      <c r="J123" s="124"/>
      <c r="K123" s="124"/>
      <c r="L123" s="124" t="s">
        <v>9</v>
      </c>
      <c r="M123" s="124"/>
      <c r="N123" s="124"/>
      <c r="O123" s="124"/>
      <c r="P123" s="124"/>
      <c r="Q123" s="130"/>
      <c r="R123" s="130"/>
      <c r="S123" s="130"/>
      <c r="T123" s="124"/>
      <c r="U123" s="124"/>
      <c r="V123" s="124"/>
    </row>
    <row r="124" spans="2:22" ht="13.7" customHeight="1" x14ac:dyDescent="0.15">
      <c r="B124" s="127" t="s">
        <v>125</v>
      </c>
      <c r="C124" s="127"/>
      <c r="D124" s="127"/>
      <c r="E124" s="128" t="s">
        <v>126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29"/>
      <c r="P124" s="129"/>
      <c r="Q124" s="18"/>
      <c r="R124" s="18"/>
      <c r="S124" s="18">
        <f>SUM(R125:R127)</f>
        <v>255265.44</v>
      </c>
      <c r="T124" s="59">
        <f>+T125</f>
        <v>0</v>
      </c>
      <c r="V124" s="11">
        <f>+V125</f>
        <v>255265.44</v>
      </c>
    </row>
    <row r="125" spans="2:22" ht="21" customHeight="1" x14ac:dyDescent="0.15">
      <c r="B125" s="120" t="s">
        <v>127</v>
      </c>
      <c r="C125" s="120"/>
      <c r="D125" s="120"/>
      <c r="E125" s="121" t="s">
        <v>128</v>
      </c>
      <c r="F125" s="121"/>
      <c r="G125" s="121"/>
      <c r="H125" s="121"/>
      <c r="I125" s="121"/>
      <c r="J125" s="121"/>
      <c r="K125" s="121"/>
      <c r="L125" s="121"/>
      <c r="M125" s="121"/>
      <c r="N125" s="121"/>
      <c r="O125" s="122"/>
      <c r="P125" s="122"/>
      <c r="Q125" s="19"/>
      <c r="R125" s="19">
        <f>SUM(Q126)</f>
        <v>255265.44</v>
      </c>
      <c r="S125" s="19"/>
      <c r="T125" s="60">
        <f>+T126</f>
        <v>0</v>
      </c>
      <c r="V125" s="12">
        <f>+V126</f>
        <v>255265.44</v>
      </c>
    </row>
    <row r="126" spans="2:22" ht="13.7" customHeight="1" x14ac:dyDescent="0.15">
      <c r="B126" s="114" t="s">
        <v>129</v>
      </c>
      <c r="C126" s="114"/>
      <c r="D126" s="114"/>
      <c r="E126" s="115" t="s">
        <v>130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  <c r="P126" s="116"/>
      <c r="Q126" s="20">
        <f>+O127</f>
        <v>255265.44</v>
      </c>
      <c r="R126" s="20"/>
      <c r="S126" s="20"/>
      <c r="T126" s="61">
        <f>+T127</f>
        <v>0</v>
      </c>
      <c r="V126" s="14">
        <f>+V127</f>
        <v>255265.44</v>
      </c>
    </row>
    <row r="127" spans="2:22" ht="13.7" customHeight="1" thickBot="1" x14ac:dyDescent="0.2">
      <c r="B127" s="146" t="s">
        <v>190</v>
      </c>
      <c r="C127" s="146"/>
      <c r="D127" s="146"/>
      <c r="E127" s="147" t="s">
        <v>191</v>
      </c>
      <c r="F127" s="147"/>
      <c r="G127" s="147"/>
      <c r="H127" s="147"/>
      <c r="I127" s="147"/>
      <c r="J127" s="147"/>
      <c r="K127" s="147"/>
      <c r="L127" s="147"/>
      <c r="M127" s="147"/>
      <c r="N127" s="147"/>
      <c r="O127" s="148">
        <v>255265.44</v>
      </c>
      <c r="P127" s="148"/>
      <c r="Q127" s="20"/>
      <c r="R127" s="20"/>
      <c r="S127" s="20"/>
      <c r="T127" s="61">
        <v>0</v>
      </c>
      <c r="V127" s="14">
        <f>+O127+T127</f>
        <v>255265.44</v>
      </c>
    </row>
    <row r="128" spans="2:22" ht="13.7" customHeight="1" thickTop="1" x14ac:dyDescent="0.15">
      <c r="E128" s="108" t="s">
        <v>40</v>
      </c>
      <c r="F128" s="108"/>
      <c r="G128" s="108"/>
      <c r="H128" s="108"/>
      <c r="I128" s="108"/>
      <c r="J128" s="108"/>
      <c r="K128" s="108"/>
      <c r="L128" s="108"/>
      <c r="M128" s="108"/>
      <c r="N128" s="108"/>
      <c r="O128" s="109"/>
      <c r="P128" s="109"/>
      <c r="Q128" s="21"/>
      <c r="R128" s="21"/>
      <c r="S128" s="21">
        <f>SUM(S124:S127)</f>
        <v>255265.44</v>
      </c>
      <c r="T128" s="64">
        <f>+T124</f>
        <v>0</v>
      </c>
      <c r="V128" s="15">
        <f>+V124</f>
        <v>255265.44</v>
      </c>
    </row>
    <row r="129" spans="5:22" ht="17.45" customHeight="1" thickBot="1" x14ac:dyDescent="0.2">
      <c r="I129" s="124"/>
      <c r="J129" s="124"/>
      <c r="K129" s="124"/>
      <c r="L129" s="51"/>
      <c r="M129" s="51"/>
      <c r="N129" s="51"/>
      <c r="O129" s="51"/>
      <c r="P129" s="51"/>
      <c r="Q129" s="52"/>
      <c r="R129" s="52"/>
      <c r="S129" s="52"/>
      <c r="T129" s="71"/>
      <c r="U129" s="51"/>
      <c r="V129" s="51"/>
    </row>
    <row r="130" spans="5:22" ht="13.7" customHeight="1" thickTop="1" x14ac:dyDescent="0.15">
      <c r="E130" s="108" t="s">
        <v>192</v>
      </c>
      <c r="F130" s="108"/>
      <c r="G130" s="108"/>
      <c r="H130" s="108"/>
      <c r="I130" s="108"/>
      <c r="J130" s="108"/>
      <c r="K130" s="108"/>
      <c r="L130" s="108"/>
      <c r="M130" s="108"/>
      <c r="N130" s="108"/>
      <c r="O130" s="109"/>
      <c r="P130" s="109"/>
      <c r="Q130" s="21"/>
      <c r="R130" s="21"/>
      <c r="S130" s="21">
        <f>SUM(S128:S129)</f>
        <v>255265.44</v>
      </c>
      <c r="T130" s="64">
        <f>+T128</f>
        <v>0</v>
      </c>
      <c r="V130" s="15">
        <f>+V128</f>
        <v>255265.44</v>
      </c>
    </row>
    <row r="131" spans="5:22" ht="21.2" customHeight="1" thickBot="1" x14ac:dyDescent="0.2"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6"/>
      <c r="R131" s="126"/>
      <c r="S131" s="126"/>
      <c r="T131" s="125"/>
      <c r="U131" s="125"/>
      <c r="V131" s="125"/>
    </row>
    <row r="132" spans="5:22" ht="13.7" customHeight="1" thickTop="1" x14ac:dyDescent="0.15">
      <c r="E132" s="108" t="s">
        <v>193</v>
      </c>
      <c r="F132" s="108"/>
      <c r="G132" s="108"/>
      <c r="H132" s="108"/>
      <c r="I132" s="108"/>
      <c r="J132" s="108"/>
      <c r="K132" s="108"/>
      <c r="L132" s="108"/>
      <c r="M132" s="108"/>
      <c r="N132" s="108"/>
      <c r="O132" s="123"/>
      <c r="P132" s="123"/>
      <c r="Q132" s="16"/>
      <c r="R132" s="16"/>
      <c r="S132" s="16">
        <f>+S112+S121+S130</f>
        <v>3060448.1999999997</v>
      </c>
      <c r="T132" s="72">
        <f t="shared" ref="T132:V132" si="2">+T112+T121+T130</f>
        <v>0</v>
      </c>
      <c r="U132" s="16"/>
      <c r="V132" s="16">
        <f t="shared" si="2"/>
        <v>3060448.1999999997</v>
      </c>
    </row>
    <row r="135" spans="5:22" x14ac:dyDescent="0.15">
      <c r="S135" s="24"/>
    </row>
  </sheetData>
  <mergeCells count="349">
    <mergeCell ref="E132:N132"/>
    <mergeCell ref="O132:P132"/>
    <mergeCell ref="E128:N128"/>
    <mergeCell ref="O128:P128"/>
    <mergeCell ref="I129:K129"/>
    <mergeCell ref="E130:N130"/>
    <mergeCell ref="O130:P130"/>
    <mergeCell ref="F131:I131"/>
    <mergeCell ref="J131:V131"/>
    <mergeCell ref="B126:D126"/>
    <mergeCell ref="E126:N126"/>
    <mergeCell ref="O126:P126"/>
    <mergeCell ref="B127:D127"/>
    <mergeCell ref="E127:N127"/>
    <mergeCell ref="O127:P127"/>
    <mergeCell ref="I123:K123"/>
    <mergeCell ref="L123:V123"/>
    <mergeCell ref="B124:D124"/>
    <mergeCell ref="E124:N124"/>
    <mergeCell ref="O124:P124"/>
    <mergeCell ref="B125:D125"/>
    <mergeCell ref="E125:N125"/>
    <mergeCell ref="O125:P125"/>
    <mergeCell ref="E119:N119"/>
    <mergeCell ref="O119:P119"/>
    <mergeCell ref="I120:K120"/>
    <mergeCell ref="E121:N121"/>
    <mergeCell ref="O121:P121"/>
    <mergeCell ref="F122:I122"/>
    <mergeCell ref="J122:V122"/>
    <mergeCell ref="B117:D117"/>
    <mergeCell ref="E117:N117"/>
    <mergeCell ref="O117:P117"/>
    <mergeCell ref="B118:D118"/>
    <mergeCell ref="E118:N118"/>
    <mergeCell ref="O118:P118"/>
    <mergeCell ref="B115:D115"/>
    <mergeCell ref="E115:N115"/>
    <mergeCell ref="O115:P115"/>
    <mergeCell ref="B116:D116"/>
    <mergeCell ref="E116:N116"/>
    <mergeCell ref="O116:P116"/>
    <mergeCell ref="E112:N112"/>
    <mergeCell ref="O112:P112"/>
    <mergeCell ref="F113:I113"/>
    <mergeCell ref="J113:V113"/>
    <mergeCell ref="I114:K114"/>
    <mergeCell ref="L114:V114"/>
    <mergeCell ref="E108:N108"/>
    <mergeCell ref="O108:P108"/>
    <mergeCell ref="A110:M110"/>
    <mergeCell ref="N110:O110"/>
    <mergeCell ref="P110:U110"/>
    <mergeCell ref="I111:K111"/>
    <mergeCell ref="L111:V111"/>
    <mergeCell ref="B106:D106"/>
    <mergeCell ref="E106:N106"/>
    <mergeCell ref="O106:P106"/>
    <mergeCell ref="B107:D107"/>
    <mergeCell ref="E107:N107"/>
    <mergeCell ref="O107:P107"/>
    <mergeCell ref="B104:D104"/>
    <mergeCell ref="E104:N104"/>
    <mergeCell ref="O104:P104"/>
    <mergeCell ref="B105:D105"/>
    <mergeCell ref="E105:N105"/>
    <mergeCell ref="O105:P105"/>
    <mergeCell ref="B102:D102"/>
    <mergeCell ref="E102:N102"/>
    <mergeCell ref="O102:P102"/>
    <mergeCell ref="B103:D103"/>
    <mergeCell ref="E103:N103"/>
    <mergeCell ref="O103:P103"/>
    <mergeCell ref="B100:D100"/>
    <mergeCell ref="E100:N100"/>
    <mergeCell ref="O100:P100"/>
    <mergeCell ref="B101:D101"/>
    <mergeCell ref="E101:N101"/>
    <mergeCell ref="O101:P101"/>
    <mergeCell ref="B98:D98"/>
    <mergeCell ref="E98:N98"/>
    <mergeCell ref="O98:P98"/>
    <mergeCell ref="B99:D99"/>
    <mergeCell ref="E99:N99"/>
    <mergeCell ref="O99:P99"/>
    <mergeCell ref="B96:D96"/>
    <mergeCell ref="E96:N96"/>
    <mergeCell ref="O96:P96"/>
    <mergeCell ref="B97:D97"/>
    <mergeCell ref="E97:N97"/>
    <mergeCell ref="O97:P97"/>
    <mergeCell ref="B94:D94"/>
    <mergeCell ref="E94:N94"/>
    <mergeCell ref="O94:P94"/>
    <mergeCell ref="B95:D95"/>
    <mergeCell ref="E95:N95"/>
    <mergeCell ref="O95:P95"/>
    <mergeCell ref="B92:D92"/>
    <mergeCell ref="E92:N92"/>
    <mergeCell ref="O92:P92"/>
    <mergeCell ref="B93:D93"/>
    <mergeCell ref="E93:N93"/>
    <mergeCell ref="O93:P93"/>
    <mergeCell ref="B89:D89"/>
    <mergeCell ref="E89:N89"/>
    <mergeCell ref="O89:P89"/>
    <mergeCell ref="B91:D91"/>
    <mergeCell ref="E91:N91"/>
    <mergeCell ref="O91:P91"/>
    <mergeCell ref="B87:D87"/>
    <mergeCell ref="E87:N87"/>
    <mergeCell ref="O87:P87"/>
    <mergeCell ref="B88:D88"/>
    <mergeCell ref="E88:N88"/>
    <mergeCell ref="O88:P88"/>
    <mergeCell ref="B85:D85"/>
    <mergeCell ref="E85:N85"/>
    <mergeCell ref="O85:P85"/>
    <mergeCell ref="B86:D86"/>
    <mergeCell ref="E86:N86"/>
    <mergeCell ref="O86:P86"/>
    <mergeCell ref="B83:D83"/>
    <mergeCell ref="E83:N83"/>
    <mergeCell ref="O83:P83"/>
    <mergeCell ref="B84:D84"/>
    <mergeCell ref="E84:N84"/>
    <mergeCell ref="O84:P84"/>
    <mergeCell ref="B81:D81"/>
    <mergeCell ref="E81:N81"/>
    <mergeCell ref="O81:P81"/>
    <mergeCell ref="B82:D82"/>
    <mergeCell ref="E82:N82"/>
    <mergeCell ref="O82:P82"/>
    <mergeCell ref="A78:M78"/>
    <mergeCell ref="N78:O78"/>
    <mergeCell ref="B79:D79"/>
    <mergeCell ref="E79:N79"/>
    <mergeCell ref="O79:P79"/>
    <mergeCell ref="B80:D80"/>
    <mergeCell ref="E80:N80"/>
    <mergeCell ref="O80:P80"/>
    <mergeCell ref="B75:D75"/>
    <mergeCell ref="E75:N75"/>
    <mergeCell ref="O75:P75"/>
    <mergeCell ref="B76:D76"/>
    <mergeCell ref="E76:N76"/>
    <mergeCell ref="O76:P76"/>
    <mergeCell ref="B73:D73"/>
    <mergeCell ref="E73:N73"/>
    <mergeCell ref="O73:P73"/>
    <mergeCell ref="B74:D74"/>
    <mergeCell ref="E74:N74"/>
    <mergeCell ref="O74:P74"/>
    <mergeCell ref="B71:D71"/>
    <mergeCell ref="E71:N71"/>
    <mergeCell ref="O71:P71"/>
    <mergeCell ref="B72:D72"/>
    <mergeCell ref="E72:N72"/>
    <mergeCell ref="O72:P72"/>
    <mergeCell ref="B69:D69"/>
    <mergeCell ref="E69:N69"/>
    <mergeCell ref="O69:P69"/>
    <mergeCell ref="B70:D70"/>
    <mergeCell ref="E70:N70"/>
    <mergeCell ref="O70:P70"/>
    <mergeCell ref="B67:D67"/>
    <mergeCell ref="E67:N67"/>
    <mergeCell ref="O67:P67"/>
    <mergeCell ref="B68:D68"/>
    <mergeCell ref="E68:N68"/>
    <mergeCell ref="O68:P68"/>
    <mergeCell ref="B65:D65"/>
    <mergeCell ref="E65:N65"/>
    <mergeCell ref="O65:P65"/>
    <mergeCell ref="B66:D66"/>
    <mergeCell ref="E66:N66"/>
    <mergeCell ref="O66:P66"/>
    <mergeCell ref="B63:D63"/>
    <mergeCell ref="E63:N63"/>
    <mergeCell ref="O63:P63"/>
    <mergeCell ref="B64:D64"/>
    <mergeCell ref="E64:N64"/>
    <mergeCell ref="O64:P64"/>
    <mergeCell ref="B61:D61"/>
    <mergeCell ref="E61:N61"/>
    <mergeCell ref="O61:P61"/>
    <mergeCell ref="B62:D62"/>
    <mergeCell ref="E62:N62"/>
    <mergeCell ref="O62:P62"/>
    <mergeCell ref="B59:D59"/>
    <mergeCell ref="E59:N59"/>
    <mergeCell ref="O59:P59"/>
    <mergeCell ref="B60:D60"/>
    <mergeCell ref="E60:N60"/>
    <mergeCell ref="O60:P60"/>
    <mergeCell ref="B57:D57"/>
    <mergeCell ref="E57:N57"/>
    <mergeCell ref="O57:P57"/>
    <mergeCell ref="B58:D58"/>
    <mergeCell ref="E58:N58"/>
    <mergeCell ref="O58:P58"/>
    <mergeCell ref="B55:D55"/>
    <mergeCell ref="E55:N55"/>
    <mergeCell ref="O55:P55"/>
    <mergeCell ref="B56:D56"/>
    <mergeCell ref="E56:N56"/>
    <mergeCell ref="O56:P56"/>
    <mergeCell ref="B52:D52"/>
    <mergeCell ref="E52:N52"/>
    <mergeCell ref="O52:P52"/>
    <mergeCell ref="B53:D53"/>
    <mergeCell ref="E53:N53"/>
    <mergeCell ref="O53:P53"/>
    <mergeCell ref="B50:D50"/>
    <mergeCell ref="E50:N50"/>
    <mergeCell ref="O50:P50"/>
    <mergeCell ref="B51:D51"/>
    <mergeCell ref="E51:N51"/>
    <mergeCell ref="O51:P51"/>
    <mergeCell ref="B48:D48"/>
    <mergeCell ref="E48:N48"/>
    <mergeCell ref="O48:P48"/>
    <mergeCell ref="B49:D49"/>
    <mergeCell ref="E49:N49"/>
    <mergeCell ref="O49:P49"/>
    <mergeCell ref="B46:D46"/>
    <mergeCell ref="E46:N46"/>
    <mergeCell ref="O46:P46"/>
    <mergeCell ref="B47:D47"/>
    <mergeCell ref="E47:N47"/>
    <mergeCell ref="O47:P47"/>
    <mergeCell ref="B44:D44"/>
    <mergeCell ref="E44:N44"/>
    <mergeCell ref="O44:P44"/>
    <mergeCell ref="B45:D45"/>
    <mergeCell ref="E45:N45"/>
    <mergeCell ref="O45:P45"/>
    <mergeCell ref="B42:D42"/>
    <mergeCell ref="E42:N42"/>
    <mergeCell ref="O42:P42"/>
    <mergeCell ref="B43:D43"/>
    <mergeCell ref="E43:N43"/>
    <mergeCell ref="O43:P43"/>
    <mergeCell ref="A39:M39"/>
    <mergeCell ref="N39:O39"/>
    <mergeCell ref="B40:D40"/>
    <mergeCell ref="E40:N40"/>
    <mergeCell ref="O40:P40"/>
    <mergeCell ref="B41:D41"/>
    <mergeCell ref="E41:N41"/>
    <mergeCell ref="O41:P41"/>
    <mergeCell ref="B37:D37"/>
    <mergeCell ref="E37:N37"/>
    <mergeCell ref="O37:P37"/>
    <mergeCell ref="B38:D38"/>
    <mergeCell ref="E38:N38"/>
    <mergeCell ref="O38:P38"/>
    <mergeCell ref="B35:D35"/>
    <mergeCell ref="E35:N35"/>
    <mergeCell ref="O35:P35"/>
    <mergeCell ref="B36:D36"/>
    <mergeCell ref="E36:N36"/>
    <mergeCell ref="O36:P36"/>
    <mergeCell ref="B33:D33"/>
    <mergeCell ref="E33:N33"/>
    <mergeCell ref="O33:P33"/>
    <mergeCell ref="B34:D34"/>
    <mergeCell ref="E34:N34"/>
    <mergeCell ref="O34:P34"/>
    <mergeCell ref="B31:D31"/>
    <mergeCell ref="E31:N31"/>
    <mergeCell ref="O31:P31"/>
    <mergeCell ref="B32:D32"/>
    <mergeCell ref="E32:N32"/>
    <mergeCell ref="O32:P32"/>
    <mergeCell ref="B29:D29"/>
    <mergeCell ref="E29:N29"/>
    <mergeCell ref="O29:P29"/>
    <mergeCell ref="B30:D30"/>
    <mergeCell ref="E30:N30"/>
    <mergeCell ref="O30:P30"/>
    <mergeCell ref="B27:D27"/>
    <mergeCell ref="E27:N27"/>
    <mergeCell ref="O27:P27"/>
    <mergeCell ref="B28:D28"/>
    <mergeCell ref="E28:N28"/>
    <mergeCell ref="O28:P28"/>
    <mergeCell ref="E23:N23"/>
    <mergeCell ref="O23:P23"/>
    <mergeCell ref="I25:K25"/>
    <mergeCell ref="L25:V25"/>
    <mergeCell ref="B26:D26"/>
    <mergeCell ref="E26:N26"/>
    <mergeCell ref="O26:P26"/>
    <mergeCell ref="B21:D21"/>
    <mergeCell ref="E21:N21"/>
    <mergeCell ref="O21:P21"/>
    <mergeCell ref="B22:D22"/>
    <mergeCell ref="E22:N22"/>
    <mergeCell ref="O22:P22"/>
    <mergeCell ref="B19:D19"/>
    <mergeCell ref="E19:N19"/>
    <mergeCell ref="O19:P19"/>
    <mergeCell ref="B20:D20"/>
    <mergeCell ref="E20:N20"/>
    <mergeCell ref="O20:P20"/>
    <mergeCell ref="B17:D17"/>
    <mergeCell ref="E17:N17"/>
    <mergeCell ref="O17:P17"/>
    <mergeCell ref="B18:D18"/>
    <mergeCell ref="E18:N18"/>
    <mergeCell ref="O18:P18"/>
    <mergeCell ref="B15:D15"/>
    <mergeCell ref="E15:N15"/>
    <mergeCell ref="O15:P15"/>
    <mergeCell ref="B16:D16"/>
    <mergeCell ref="E16:N16"/>
    <mergeCell ref="O16:P16"/>
    <mergeCell ref="B13:D13"/>
    <mergeCell ref="E13:N13"/>
    <mergeCell ref="O13:P13"/>
    <mergeCell ref="B14:D14"/>
    <mergeCell ref="E14:N14"/>
    <mergeCell ref="O14:P14"/>
    <mergeCell ref="B11:D11"/>
    <mergeCell ref="E11:N11"/>
    <mergeCell ref="O11:P11"/>
    <mergeCell ref="B12:D12"/>
    <mergeCell ref="E12:N12"/>
    <mergeCell ref="O12:P12"/>
    <mergeCell ref="B10:D10"/>
    <mergeCell ref="E10:N10"/>
    <mergeCell ref="O10:P10"/>
    <mergeCell ref="F6:I6"/>
    <mergeCell ref="J6:V6"/>
    <mergeCell ref="I7:K7"/>
    <mergeCell ref="L7:V7"/>
    <mergeCell ref="B8:D8"/>
    <mergeCell ref="E8:N8"/>
    <mergeCell ref="O8:P8"/>
    <mergeCell ref="K1:V1"/>
    <mergeCell ref="A2:J3"/>
    <mergeCell ref="K2:V2"/>
    <mergeCell ref="K3:V3"/>
    <mergeCell ref="A4:M4"/>
    <mergeCell ref="O4:S4"/>
    <mergeCell ref="B9:D9"/>
    <mergeCell ref="E9:N9"/>
    <mergeCell ref="O9:P9"/>
  </mergeCells>
  <pageMargins left="7.874015748031496E-2" right="7.874015748031496E-2" top="0.19685039370078741" bottom="0.19685039370078741" header="0" footer="0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A42" sqref="A42:L42"/>
    </sheetView>
  </sheetViews>
  <sheetFormatPr baseColWidth="10" defaultColWidth="9.33203125" defaultRowHeight="10.5" x14ac:dyDescent="0.15"/>
  <cols>
    <col min="1" max="3" width="1.5" customWidth="1"/>
    <col min="4" max="4" width="11" customWidth="1"/>
    <col min="5" max="6" width="1.5" customWidth="1"/>
    <col min="7" max="7" width="7.83203125" customWidth="1"/>
    <col min="8" max="8" width="1.5" customWidth="1"/>
    <col min="9" max="9" width="11.6640625" customWidth="1"/>
    <col min="10" max="10" width="1" customWidth="1"/>
    <col min="11" max="11" width="16.33203125" customWidth="1"/>
    <col min="12" max="12" width="1.6640625" customWidth="1"/>
    <col min="13" max="15" width="12.33203125" style="55" customWidth="1"/>
    <col min="16" max="16" width="12.33203125" style="75" customWidth="1"/>
    <col min="17" max="24" width="12.33203125" style="55" customWidth="1"/>
    <col min="25" max="25" width="21.6640625" customWidth="1"/>
    <col min="26" max="26" width="15.83203125" style="88" customWidth="1"/>
    <col min="27" max="27" width="59.6640625" customWidth="1"/>
  </cols>
  <sheetData>
    <row r="1" spans="1:27" ht="15" customHeight="1" x14ac:dyDescent="0.15">
      <c r="A1" s="54"/>
      <c r="B1" s="54"/>
      <c r="C1" s="54"/>
      <c r="D1" s="54"/>
      <c r="E1" s="54"/>
      <c r="F1" s="54"/>
      <c r="G1" s="140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7" ht="15" customHeight="1" x14ac:dyDescent="0.15">
      <c r="A2" s="136"/>
      <c r="B2" s="136"/>
      <c r="C2" s="136"/>
      <c r="D2" s="136"/>
      <c r="E2" s="136"/>
      <c r="F2" s="136"/>
      <c r="G2" s="134" t="s">
        <v>1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94" t="s">
        <v>215</v>
      </c>
      <c r="Z2" s="94" t="s">
        <v>215</v>
      </c>
    </row>
    <row r="3" spans="1:27" ht="14.25" customHeight="1" thickBot="1" x14ac:dyDescent="0.2">
      <c r="A3" s="136"/>
      <c r="B3" s="136"/>
      <c r="C3" s="136"/>
      <c r="D3" s="136"/>
      <c r="E3" s="136"/>
      <c r="F3" s="136"/>
      <c r="G3" s="175" t="s">
        <v>197</v>
      </c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95">
        <v>2024</v>
      </c>
      <c r="Z3" s="95">
        <v>2024</v>
      </c>
    </row>
    <row r="4" spans="1:27" ht="18.75" customHeight="1" thickBot="1" x14ac:dyDescent="0.2">
      <c r="A4" s="172" t="s">
        <v>198</v>
      </c>
      <c r="B4" s="172"/>
      <c r="C4" s="172"/>
      <c r="D4" s="172"/>
      <c r="E4" s="172"/>
      <c r="F4" s="172"/>
      <c r="G4" s="172"/>
      <c r="H4" s="172"/>
      <c r="I4" s="172"/>
      <c r="J4" s="172"/>
      <c r="K4" s="173" t="s">
        <v>199</v>
      </c>
      <c r="L4" s="174"/>
      <c r="M4" s="76" t="s">
        <v>200</v>
      </c>
      <c r="N4" s="76" t="s">
        <v>201</v>
      </c>
      <c r="O4" s="76" t="s">
        <v>202</v>
      </c>
      <c r="P4" s="76" t="s">
        <v>203</v>
      </c>
      <c r="Q4" s="76" t="s">
        <v>204</v>
      </c>
      <c r="R4" s="76" t="s">
        <v>205</v>
      </c>
      <c r="S4" s="76" t="s">
        <v>206</v>
      </c>
      <c r="T4" s="76" t="s">
        <v>207</v>
      </c>
      <c r="U4" s="76" t="s">
        <v>208</v>
      </c>
      <c r="V4" s="76" t="s">
        <v>209</v>
      </c>
      <c r="W4" s="76" t="s">
        <v>210</v>
      </c>
      <c r="X4" s="76" t="s">
        <v>211</v>
      </c>
      <c r="Y4" s="96" t="s">
        <v>217</v>
      </c>
    </row>
    <row r="5" spans="1:27" ht="12.75" customHeight="1" x14ac:dyDescent="0.15">
      <c r="A5" s="150" t="s">
        <v>17</v>
      </c>
      <c r="B5" s="151"/>
      <c r="C5" s="151"/>
      <c r="D5" s="151"/>
      <c r="E5" s="151"/>
      <c r="F5" s="151"/>
      <c r="G5" s="151"/>
      <c r="H5" s="151"/>
      <c r="I5" s="151"/>
      <c r="J5" s="152"/>
      <c r="K5" s="153">
        <f t="shared" ref="K5:K37" si="0">SUM(M5:X5)</f>
        <v>15840</v>
      </c>
      <c r="L5" s="153"/>
      <c r="M5" s="89">
        <v>1320</v>
      </c>
      <c r="N5" s="89">
        <v>1320</v>
      </c>
      <c r="O5" s="89">
        <v>1320</v>
      </c>
      <c r="P5" s="89">
        <v>1320</v>
      </c>
      <c r="Q5" s="89">
        <v>1320</v>
      </c>
      <c r="R5" s="89">
        <v>1320</v>
      </c>
      <c r="S5" s="89">
        <v>1320</v>
      </c>
      <c r="T5" s="89">
        <v>1320</v>
      </c>
      <c r="U5" s="89">
        <v>1320</v>
      </c>
      <c r="V5" s="89">
        <v>1320</v>
      </c>
      <c r="W5" s="89">
        <v>1320</v>
      </c>
      <c r="X5" s="89">
        <v>1320</v>
      </c>
      <c r="Y5">
        <f>+Z5*1.047</f>
        <v>15704.999999999998</v>
      </c>
      <c r="Z5" s="88">
        <v>15000</v>
      </c>
      <c r="AA5" s="77" t="s">
        <v>17</v>
      </c>
    </row>
    <row r="6" spans="1:27" ht="11.25" customHeight="1" x14ac:dyDescent="0.15">
      <c r="A6" s="155" t="s">
        <v>25</v>
      </c>
      <c r="B6" s="156"/>
      <c r="C6" s="156"/>
      <c r="D6" s="156"/>
      <c r="E6" s="156"/>
      <c r="F6" s="156"/>
      <c r="G6" s="156"/>
      <c r="H6" s="156"/>
      <c r="I6" s="156"/>
      <c r="J6" s="157"/>
      <c r="K6" s="154">
        <f t="shared" si="0"/>
        <v>249999.96000000008</v>
      </c>
      <c r="L6" s="154"/>
      <c r="M6" s="90">
        <v>20833.330000000002</v>
      </c>
      <c r="N6" s="90">
        <v>20833.330000000002</v>
      </c>
      <c r="O6" s="90">
        <v>20833.330000000002</v>
      </c>
      <c r="P6" s="90">
        <v>20833.330000000002</v>
      </c>
      <c r="Q6" s="90">
        <v>20833.330000000002</v>
      </c>
      <c r="R6" s="90">
        <v>20833.330000000002</v>
      </c>
      <c r="S6" s="90">
        <v>20833.330000000002</v>
      </c>
      <c r="T6" s="90">
        <v>20833.330000000002</v>
      </c>
      <c r="U6" s="90">
        <v>20833.330000000002</v>
      </c>
      <c r="V6" s="90">
        <v>20833.330000000002</v>
      </c>
      <c r="W6" s="90">
        <v>20833.330000000002</v>
      </c>
      <c r="X6" s="90">
        <v>20833.330000000002</v>
      </c>
      <c r="Y6">
        <f t="shared" ref="Y6:Y37" si="1">+Z6*1.047</f>
        <v>252971.86824000001</v>
      </c>
      <c r="Z6" s="88">
        <v>241615.92</v>
      </c>
      <c r="AA6" s="78" t="s">
        <v>25</v>
      </c>
    </row>
    <row r="7" spans="1:27" ht="17.25" customHeight="1" x14ac:dyDescent="0.15">
      <c r="A7" s="155" t="s">
        <v>31</v>
      </c>
      <c r="B7" s="156"/>
      <c r="C7" s="156"/>
      <c r="D7" s="156"/>
      <c r="E7" s="156"/>
      <c r="F7" s="156"/>
      <c r="G7" s="156"/>
      <c r="H7" s="156"/>
      <c r="I7" s="156"/>
      <c r="J7" s="157"/>
      <c r="K7" s="154">
        <f t="shared" si="0"/>
        <v>3660</v>
      </c>
      <c r="L7" s="154"/>
      <c r="M7" s="90">
        <v>305</v>
      </c>
      <c r="N7" s="90">
        <v>305</v>
      </c>
      <c r="O7" s="90">
        <v>305</v>
      </c>
      <c r="P7" s="90">
        <v>305</v>
      </c>
      <c r="Q7" s="90">
        <v>305</v>
      </c>
      <c r="R7" s="90">
        <v>305</v>
      </c>
      <c r="S7" s="90">
        <v>305</v>
      </c>
      <c r="T7" s="90">
        <v>305</v>
      </c>
      <c r="U7" s="90">
        <v>305</v>
      </c>
      <c r="V7" s="90">
        <v>305</v>
      </c>
      <c r="W7" s="90">
        <v>305</v>
      </c>
      <c r="X7" s="90">
        <v>305</v>
      </c>
      <c r="Y7">
        <f t="shared" si="1"/>
        <v>3664.4999999999995</v>
      </c>
      <c r="Z7" s="88">
        <v>3500</v>
      </c>
      <c r="AA7" s="78" t="s">
        <v>31</v>
      </c>
    </row>
    <row r="8" spans="1:27" ht="18" customHeight="1" x14ac:dyDescent="0.15">
      <c r="A8" s="155" t="s">
        <v>39</v>
      </c>
      <c r="B8" s="156"/>
      <c r="C8" s="156"/>
      <c r="D8" s="156"/>
      <c r="E8" s="156"/>
      <c r="F8" s="156"/>
      <c r="G8" s="156"/>
      <c r="H8" s="156"/>
      <c r="I8" s="156"/>
      <c r="J8" s="157"/>
      <c r="K8" s="154">
        <f t="shared" si="0"/>
        <v>18000</v>
      </c>
      <c r="L8" s="154"/>
      <c r="M8" s="90">
        <v>1500</v>
      </c>
      <c r="N8" s="90">
        <v>1500</v>
      </c>
      <c r="O8" s="90">
        <v>1500</v>
      </c>
      <c r="P8" s="90">
        <v>1500</v>
      </c>
      <c r="Q8" s="90">
        <v>1500</v>
      </c>
      <c r="R8" s="90">
        <v>1500</v>
      </c>
      <c r="S8" s="90">
        <v>1500</v>
      </c>
      <c r="T8" s="90">
        <v>1500</v>
      </c>
      <c r="U8" s="90">
        <v>1500</v>
      </c>
      <c r="V8" s="90">
        <v>1500</v>
      </c>
      <c r="W8" s="90">
        <v>1500</v>
      </c>
      <c r="X8" s="90">
        <v>1500</v>
      </c>
      <c r="Y8">
        <f t="shared" si="1"/>
        <v>18322.5</v>
      </c>
      <c r="Z8" s="88">
        <v>17500</v>
      </c>
      <c r="AA8" s="78" t="s">
        <v>39</v>
      </c>
    </row>
    <row r="9" spans="1:27" ht="13.7" customHeight="1" x14ac:dyDescent="0.15">
      <c r="A9" s="155" t="s">
        <v>48</v>
      </c>
      <c r="B9" s="156"/>
      <c r="C9" s="156"/>
      <c r="D9" s="156"/>
      <c r="E9" s="156"/>
      <c r="F9" s="156"/>
      <c r="G9" s="156"/>
      <c r="H9" s="156"/>
      <c r="I9" s="156"/>
      <c r="J9" s="157"/>
      <c r="K9" s="154">
        <f t="shared" si="0"/>
        <v>104400</v>
      </c>
      <c r="L9" s="154"/>
      <c r="M9" s="90">
        <v>8700</v>
      </c>
      <c r="N9" s="90">
        <v>8700</v>
      </c>
      <c r="O9" s="90">
        <v>8700</v>
      </c>
      <c r="P9" s="90">
        <v>8700</v>
      </c>
      <c r="Q9" s="90">
        <v>8700</v>
      </c>
      <c r="R9" s="90">
        <v>8700</v>
      </c>
      <c r="S9" s="90">
        <v>8700</v>
      </c>
      <c r="T9" s="90">
        <v>8700</v>
      </c>
      <c r="U9" s="90">
        <v>8700</v>
      </c>
      <c r="V9" s="90">
        <v>8700</v>
      </c>
      <c r="W9" s="90">
        <v>8700</v>
      </c>
      <c r="X9" s="90">
        <v>8700</v>
      </c>
      <c r="Y9">
        <f t="shared" si="1"/>
        <v>104700</v>
      </c>
      <c r="Z9" s="88">
        <v>100000</v>
      </c>
      <c r="AA9" s="78" t="s">
        <v>48</v>
      </c>
    </row>
    <row r="10" spans="1:27" ht="17.25" customHeight="1" x14ac:dyDescent="0.15">
      <c r="A10" s="155" t="s">
        <v>52</v>
      </c>
      <c r="B10" s="156"/>
      <c r="C10" s="156"/>
      <c r="D10" s="156"/>
      <c r="E10" s="156"/>
      <c r="F10" s="156"/>
      <c r="G10" s="156"/>
      <c r="H10" s="156"/>
      <c r="I10" s="156"/>
      <c r="J10" s="157"/>
      <c r="K10" s="154">
        <f t="shared" si="0"/>
        <v>5220</v>
      </c>
      <c r="L10" s="154"/>
      <c r="M10" s="90">
        <v>435</v>
      </c>
      <c r="N10" s="90">
        <v>435</v>
      </c>
      <c r="O10" s="90">
        <v>435</v>
      </c>
      <c r="P10" s="90">
        <v>435</v>
      </c>
      <c r="Q10" s="90">
        <v>435</v>
      </c>
      <c r="R10" s="90">
        <v>435</v>
      </c>
      <c r="S10" s="90">
        <v>435</v>
      </c>
      <c r="T10" s="90">
        <v>435</v>
      </c>
      <c r="U10" s="90">
        <v>435</v>
      </c>
      <c r="V10" s="90">
        <v>435</v>
      </c>
      <c r="W10" s="90">
        <v>435</v>
      </c>
      <c r="X10" s="90">
        <v>435</v>
      </c>
      <c r="Y10">
        <f t="shared" si="1"/>
        <v>5235</v>
      </c>
      <c r="Z10" s="88">
        <v>5000</v>
      </c>
      <c r="AA10" s="78" t="s">
        <v>52</v>
      </c>
    </row>
    <row r="11" spans="1:27" ht="17.25" customHeight="1" x14ac:dyDescent="0.15">
      <c r="A11" s="158" t="s">
        <v>216</v>
      </c>
      <c r="B11" s="159"/>
      <c r="C11" s="159"/>
      <c r="D11" s="159"/>
      <c r="E11" s="159"/>
      <c r="F11" s="159"/>
      <c r="G11" s="159"/>
      <c r="H11" s="159"/>
      <c r="I11" s="159"/>
      <c r="J11" s="160"/>
      <c r="K11" s="154">
        <f t="shared" ref="K11" si="2">SUM(M11:X11)</f>
        <v>5220</v>
      </c>
      <c r="L11" s="154"/>
      <c r="M11" s="90">
        <v>435</v>
      </c>
      <c r="N11" s="90">
        <v>435</v>
      </c>
      <c r="O11" s="90">
        <v>435</v>
      </c>
      <c r="P11" s="90">
        <v>435</v>
      </c>
      <c r="Q11" s="90">
        <v>435</v>
      </c>
      <c r="R11" s="90">
        <v>435</v>
      </c>
      <c r="S11" s="90">
        <v>435</v>
      </c>
      <c r="T11" s="90">
        <v>435</v>
      </c>
      <c r="U11" s="90">
        <v>435</v>
      </c>
      <c r="V11" s="90">
        <v>435</v>
      </c>
      <c r="W11" s="90">
        <v>435</v>
      </c>
      <c r="X11" s="90">
        <v>435</v>
      </c>
      <c r="Y11">
        <f t="shared" si="1"/>
        <v>5235</v>
      </c>
      <c r="Z11" s="88">
        <v>5000</v>
      </c>
      <c r="AA11" s="87" t="s">
        <v>216</v>
      </c>
    </row>
    <row r="12" spans="1:27" ht="13.7" customHeight="1" x14ac:dyDescent="0.15">
      <c r="A12" s="155" t="s">
        <v>60</v>
      </c>
      <c r="B12" s="156"/>
      <c r="C12" s="156"/>
      <c r="D12" s="156"/>
      <c r="E12" s="156"/>
      <c r="F12" s="156"/>
      <c r="G12" s="156"/>
      <c r="H12" s="156"/>
      <c r="I12" s="156"/>
      <c r="J12" s="157"/>
      <c r="K12" s="154">
        <f t="shared" si="0"/>
        <v>15000</v>
      </c>
      <c r="L12" s="154"/>
      <c r="M12" s="90">
        <v>1250</v>
      </c>
      <c r="N12" s="90">
        <v>1250</v>
      </c>
      <c r="O12" s="90">
        <v>1250</v>
      </c>
      <c r="P12" s="90">
        <v>1250</v>
      </c>
      <c r="Q12" s="90">
        <v>1250</v>
      </c>
      <c r="R12" s="90">
        <v>1250</v>
      </c>
      <c r="S12" s="90">
        <v>1250</v>
      </c>
      <c r="T12" s="90">
        <v>1250</v>
      </c>
      <c r="U12" s="90">
        <v>1250</v>
      </c>
      <c r="V12" s="90">
        <v>1250</v>
      </c>
      <c r="W12" s="90">
        <v>1250</v>
      </c>
      <c r="X12" s="90">
        <v>1250</v>
      </c>
      <c r="Y12">
        <f t="shared" si="1"/>
        <v>13611</v>
      </c>
      <c r="Z12" s="88">
        <v>13000</v>
      </c>
      <c r="AA12" s="78" t="s">
        <v>60</v>
      </c>
    </row>
    <row r="13" spans="1:27" ht="13.7" customHeight="1" x14ac:dyDescent="0.15">
      <c r="A13" s="155" t="s">
        <v>66</v>
      </c>
      <c r="B13" s="156"/>
      <c r="C13" s="156"/>
      <c r="D13" s="156"/>
      <c r="E13" s="156"/>
      <c r="F13" s="156"/>
      <c r="G13" s="156"/>
      <c r="H13" s="156"/>
      <c r="I13" s="156"/>
      <c r="J13" s="157"/>
      <c r="K13" s="154">
        <f t="shared" si="0"/>
        <v>24000</v>
      </c>
      <c r="L13" s="154"/>
      <c r="M13" s="90">
        <v>2000</v>
      </c>
      <c r="N13" s="90">
        <v>2000</v>
      </c>
      <c r="O13" s="90">
        <v>2000</v>
      </c>
      <c r="P13" s="90">
        <v>2000</v>
      </c>
      <c r="Q13" s="90">
        <v>2000</v>
      </c>
      <c r="R13" s="90">
        <v>2000</v>
      </c>
      <c r="S13" s="90">
        <v>2000</v>
      </c>
      <c r="T13" s="90">
        <v>2000</v>
      </c>
      <c r="U13" s="90">
        <v>2000</v>
      </c>
      <c r="V13" s="90">
        <v>2000</v>
      </c>
      <c r="W13" s="90">
        <v>2000</v>
      </c>
      <c r="X13" s="90">
        <v>2000</v>
      </c>
      <c r="Y13">
        <f t="shared" si="1"/>
        <v>26175</v>
      </c>
      <c r="Z13" s="88">
        <v>25000</v>
      </c>
      <c r="AA13" s="78" t="s">
        <v>66</v>
      </c>
    </row>
    <row r="14" spans="1:27" ht="22.5" customHeight="1" x14ac:dyDescent="0.15">
      <c r="A14" s="155" t="s">
        <v>68</v>
      </c>
      <c r="B14" s="156"/>
      <c r="C14" s="156"/>
      <c r="D14" s="156"/>
      <c r="E14" s="156"/>
      <c r="F14" s="156"/>
      <c r="G14" s="156"/>
      <c r="H14" s="156"/>
      <c r="I14" s="156"/>
      <c r="J14" s="157"/>
      <c r="K14" s="154">
        <f t="shared" si="0"/>
        <v>41820</v>
      </c>
      <c r="L14" s="154"/>
      <c r="M14" s="90">
        <v>3485</v>
      </c>
      <c r="N14" s="90">
        <v>3485</v>
      </c>
      <c r="O14" s="90">
        <v>3485</v>
      </c>
      <c r="P14" s="90">
        <v>3485</v>
      </c>
      <c r="Q14" s="90">
        <v>3485</v>
      </c>
      <c r="R14" s="90">
        <v>3485</v>
      </c>
      <c r="S14" s="90">
        <v>3485</v>
      </c>
      <c r="T14" s="90">
        <v>3485</v>
      </c>
      <c r="U14" s="90">
        <v>3485</v>
      </c>
      <c r="V14" s="90">
        <v>3485</v>
      </c>
      <c r="W14" s="90">
        <v>3485</v>
      </c>
      <c r="X14" s="90">
        <v>3485</v>
      </c>
      <c r="Y14">
        <f t="shared" si="1"/>
        <v>41826.393600000003</v>
      </c>
      <c r="Z14" s="88">
        <v>39948.800000000003</v>
      </c>
      <c r="AA14" s="78" t="s">
        <v>68</v>
      </c>
    </row>
    <row r="15" spans="1:27" ht="13.7" customHeight="1" x14ac:dyDescent="0.15">
      <c r="A15" s="155" t="s">
        <v>74</v>
      </c>
      <c r="B15" s="156"/>
      <c r="C15" s="156"/>
      <c r="D15" s="156"/>
      <c r="E15" s="156"/>
      <c r="F15" s="156"/>
      <c r="G15" s="156"/>
      <c r="H15" s="156"/>
      <c r="I15" s="156"/>
      <c r="J15" s="157"/>
      <c r="K15" s="154">
        <f t="shared" si="0"/>
        <v>420000</v>
      </c>
      <c r="L15" s="154"/>
      <c r="M15" s="90">
        <v>35000</v>
      </c>
      <c r="N15" s="90">
        <v>35000</v>
      </c>
      <c r="O15" s="90">
        <v>35000</v>
      </c>
      <c r="P15" s="90">
        <v>35000</v>
      </c>
      <c r="Q15" s="90">
        <v>35000</v>
      </c>
      <c r="R15" s="90">
        <v>35000</v>
      </c>
      <c r="S15" s="90">
        <v>35000</v>
      </c>
      <c r="T15" s="90">
        <v>35000</v>
      </c>
      <c r="U15" s="90">
        <v>35000</v>
      </c>
      <c r="V15" s="90">
        <v>35000</v>
      </c>
      <c r="W15" s="90">
        <v>35000</v>
      </c>
      <c r="X15" s="90">
        <v>35000</v>
      </c>
      <c r="Y15">
        <f t="shared" si="1"/>
        <v>425326.18133999995</v>
      </c>
      <c r="Z15" s="88">
        <v>406233.22</v>
      </c>
      <c r="AA15" s="78" t="s">
        <v>74</v>
      </c>
    </row>
    <row r="16" spans="1:27" ht="13.7" customHeight="1" x14ac:dyDescent="0.15">
      <c r="A16" s="155" t="s">
        <v>80</v>
      </c>
      <c r="B16" s="156"/>
      <c r="C16" s="156"/>
      <c r="D16" s="156"/>
      <c r="E16" s="156"/>
      <c r="F16" s="156"/>
      <c r="G16" s="156"/>
      <c r="H16" s="156"/>
      <c r="I16" s="156"/>
      <c r="J16" s="157"/>
      <c r="K16" s="154">
        <f t="shared" si="0"/>
        <v>3600</v>
      </c>
      <c r="L16" s="154"/>
      <c r="M16" s="90">
        <v>300</v>
      </c>
      <c r="N16" s="90">
        <v>300</v>
      </c>
      <c r="O16" s="90">
        <v>300</v>
      </c>
      <c r="P16" s="90">
        <v>300</v>
      </c>
      <c r="Q16" s="90">
        <v>300</v>
      </c>
      <c r="R16" s="90">
        <v>300</v>
      </c>
      <c r="S16" s="90">
        <v>300</v>
      </c>
      <c r="T16" s="90">
        <v>300</v>
      </c>
      <c r="U16" s="90">
        <v>300</v>
      </c>
      <c r="V16" s="90">
        <v>300</v>
      </c>
      <c r="W16" s="90">
        <v>300</v>
      </c>
      <c r="X16" s="90">
        <v>300</v>
      </c>
      <c r="Y16">
        <f t="shared" si="1"/>
        <v>0</v>
      </c>
      <c r="Z16" s="88">
        <v>0</v>
      </c>
      <c r="AA16" s="78" t="s">
        <v>80</v>
      </c>
    </row>
    <row r="17" spans="1:27" ht="13.7" customHeight="1" x14ac:dyDescent="0.15">
      <c r="A17" s="155" t="s">
        <v>84</v>
      </c>
      <c r="B17" s="156"/>
      <c r="C17" s="156"/>
      <c r="D17" s="156"/>
      <c r="E17" s="156"/>
      <c r="F17" s="156"/>
      <c r="G17" s="156"/>
      <c r="H17" s="156"/>
      <c r="I17" s="156"/>
      <c r="J17" s="157"/>
      <c r="K17" s="154">
        <f t="shared" si="0"/>
        <v>4200</v>
      </c>
      <c r="L17" s="154"/>
      <c r="M17" s="90">
        <v>350</v>
      </c>
      <c r="N17" s="90">
        <v>350</v>
      </c>
      <c r="O17" s="90">
        <v>350</v>
      </c>
      <c r="P17" s="90">
        <v>350</v>
      </c>
      <c r="Q17" s="90">
        <v>350</v>
      </c>
      <c r="R17" s="90">
        <v>350</v>
      </c>
      <c r="S17" s="90">
        <v>350</v>
      </c>
      <c r="T17" s="90">
        <v>350</v>
      </c>
      <c r="U17" s="90">
        <v>350</v>
      </c>
      <c r="V17" s="90">
        <v>350</v>
      </c>
      <c r="W17" s="90">
        <v>350</v>
      </c>
      <c r="X17" s="90">
        <v>350</v>
      </c>
      <c r="Y17">
        <f t="shared" si="1"/>
        <v>4188</v>
      </c>
      <c r="Z17" s="88">
        <v>4000</v>
      </c>
      <c r="AA17" s="78" t="s">
        <v>84</v>
      </c>
    </row>
    <row r="18" spans="1:27" ht="16.5" customHeight="1" x14ac:dyDescent="0.15">
      <c r="A18" s="155" t="s">
        <v>31</v>
      </c>
      <c r="B18" s="156"/>
      <c r="C18" s="156"/>
      <c r="D18" s="156"/>
      <c r="E18" s="156"/>
      <c r="F18" s="156"/>
      <c r="G18" s="156"/>
      <c r="H18" s="156"/>
      <c r="I18" s="156"/>
      <c r="J18" s="157"/>
      <c r="K18" s="154">
        <f t="shared" si="0"/>
        <v>97050</v>
      </c>
      <c r="L18" s="154"/>
      <c r="M18" s="90">
        <v>8087.5</v>
      </c>
      <c r="N18" s="90">
        <v>8087.5</v>
      </c>
      <c r="O18" s="90">
        <v>8087.5</v>
      </c>
      <c r="P18" s="90">
        <v>8087.5</v>
      </c>
      <c r="Q18" s="90">
        <v>8087.5</v>
      </c>
      <c r="R18" s="90">
        <v>8087.5</v>
      </c>
      <c r="S18" s="90">
        <v>8087.5</v>
      </c>
      <c r="T18" s="90">
        <v>8087.5</v>
      </c>
      <c r="U18" s="90">
        <v>8087.5</v>
      </c>
      <c r="V18" s="90">
        <v>8087.5</v>
      </c>
      <c r="W18" s="90">
        <v>8087.5</v>
      </c>
      <c r="X18" s="90">
        <v>8087.5</v>
      </c>
      <c r="Y18">
        <f t="shared" si="1"/>
        <v>97051.445129999993</v>
      </c>
      <c r="Z18" s="88">
        <v>92694.79</v>
      </c>
      <c r="AA18" s="78" t="s">
        <v>31</v>
      </c>
    </row>
    <row r="19" spans="1:27" ht="13.7" customHeight="1" x14ac:dyDescent="0.15">
      <c r="A19" s="155" t="s">
        <v>90</v>
      </c>
      <c r="B19" s="156"/>
      <c r="C19" s="156"/>
      <c r="D19" s="156"/>
      <c r="E19" s="156"/>
      <c r="F19" s="156"/>
      <c r="G19" s="156"/>
      <c r="H19" s="156"/>
      <c r="I19" s="156"/>
      <c r="J19" s="157"/>
      <c r="K19" s="154">
        <f t="shared" si="0"/>
        <v>12000</v>
      </c>
      <c r="L19" s="154"/>
      <c r="M19" s="90">
        <v>1000</v>
      </c>
      <c r="N19" s="90">
        <v>1000</v>
      </c>
      <c r="O19" s="90">
        <v>1000</v>
      </c>
      <c r="P19" s="90">
        <v>1000</v>
      </c>
      <c r="Q19" s="90">
        <v>1000</v>
      </c>
      <c r="R19" s="90">
        <v>1000</v>
      </c>
      <c r="S19" s="90">
        <v>1000</v>
      </c>
      <c r="T19" s="90">
        <v>1000</v>
      </c>
      <c r="U19" s="90">
        <v>1000</v>
      </c>
      <c r="V19" s="90">
        <v>1000</v>
      </c>
      <c r="W19" s="90">
        <v>1000</v>
      </c>
      <c r="X19" s="90">
        <v>1000</v>
      </c>
      <c r="Y19">
        <f t="shared" si="1"/>
        <v>14773.180469999999</v>
      </c>
      <c r="Z19" s="88">
        <v>14110.01</v>
      </c>
      <c r="AA19" s="78" t="s">
        <v>90</v>
      </c>
    </row>
    <row r="20" spans="1:27" ht="17.25" customHeight="1" x14ac:dyDescent="0.15">
      <c r="A20" s="155" t="s">
        <v>94</v>
      </c>
      <c r="B20" s="156"/>
      <c r="C20" s="156"/>
      <c r="D20" s="156"/>
      <c r="E20" s="156"/>
      <c r="F20" s="156"/>
      <c r="G20" s="156"/>
      <c r="H20" s="156"/>
      <c r="I20" s="156"/>
      <c r="J20" s="157"/>
      <c r="K20" s="154">
        <f t="shared" si="0"/>
        <v>1560</v>
      </c>
      <c r="L20" s="154"/>
      <c r="M20" s="90">
        <v>130</v>
      </c>
      <c r="N20" s="90">
        <v>130</v>
      </c>
      <c r="O20" s="90">
        <v>130</v>
      </c>
      <c r="P20" s="90">
        <v>130</v>
      </c>
      <c r="Q20" s="90">
        <v>130</v>
      </c>
      <c r="R20" s="90">
        <v>130</v>
      </c>
      <c r="S20" s="90">
        <v>130</v>
      </c>
      <c r="T20" s="90">
        <v>130</v>
      </c>
      <c r="U20" s="90">
        <v>130</v>
      </c>
      <c r="V20" s="90">
        <v>130</v>
      </c>
      <c r="W20" s="90">
        <v>130</v>
      </c>
      <c r="X20" s="90">
        <v>130</v>
      </c>
      <c r="Y20">
        <f t="shared" si="1"/>
        <v>1656.6157499999999</v>
      </c>
      <c r="Z20" s="88">
        <v>1582.25</v>
      </c>
      <c r="AA20" s="78" t="s">
        <v>94</v>
      </c>
    </row>
    <row r="21" spans="1:27" ht="19.5" customHeight="1" x14ac:dyDescent="0.15">
      <c r="A21" s="155" t="s">
        <v>98</v>
      </c>
      <c r="B21" s="156"/>
      <c r="C21" s="156"/>
      <c r="D21" s="156"/>
      <c r="E21" s="156"/>
      <c r="F21" s="156"/>
      <c r="G21" s="156"/>
      <c r="H21" s="156"/>
      <c r="I21" s="156"/>
      <c r="J21" s="157"/>
      <c r="K21" s="154">
        <f t="shared" si="0"/>
        <v>4800</v>
      </c>
      <c r="L21" s="154"/>
      <c r="M21" s="90">
        <v>400</v>
      </c>
      <c r="N21" s="90">
        <v>400</v>
      </c>
      <c r="O21" s="90">
        <v>400</v>
      </c>
      <c r="P21" s="90">
        <v>400</v>
      </c>
      <c r="Q21" s="90">
        <v>400</v>
      </c>
      <c r="R21" s="90">
        <v>400</v>
      </c>
      <c r="S21" s="90">
        <v>400</v>
      </c>
      <c r="T21" s="90">
        <v>400</v>
      </c>
      <c r="U21" s="90">
        <v>400</v>
      </c>
      <c r="V21" s="90">
        <v>400</v>
      </c>
      <c r="W21" s="90">
        <v>400</v>
      </c>
      <c r="X21" s="90">
        <v>400</v>
      </c>
      <c r="Y21">
        <f t="shared" si="1"/>
        <v>0</v>
      </c>
      <c r="Z21" s="88">
        <v>0</v>
      </c>
      <c r="AA21" s="78" t="s">
        <v>98</v>
      </c>
    </row>
    <row r="22" spans="1:27" ht="17.25" customHeight="1" x14ac:dyDescent="0.15">
      <c r="A22" s="155" t="s">
        <v>39</v>
      </c>
      <c r="B22" s="156"/>
      <c r="C22" s="156"/>
      <c r="D22" s="156"/>
      <c r="E22" s="156"/>
      <c r="F22" s="156"/>
      <c r="G22" s="156"/>
      <c r="H22" s="156"/>
      <c r="I22" s="156"/>
      <c r="J22" s="157"/>
      <c r="K22" s="154">
        <f t="shared" si="0"/>
        <v>102000</v>
      </c>
      <c r="L22" s="154"/>
      <c r="M22" s="90">
        <v>8500</v>
      </c>
      <c r="N22" s="90">
        <v>8500</v>
      </c>
      <c r="O22" s="90">
        <v>8500</v>
      </c>
      <c r="P22" s="90">
        <v>8500</v>
      </c>
      <c r="Q22" s="90">
        <v>8500</v>
      </c>
      <c r="R22" s="90">
        <v>8500</v>
      </c>
      <c r="S22" s="90">
        <v>8500</v>
      </c>
      <c r="T22" s="90">
        <v>8500</v>
      </c>
      <c r="U22" s="90">
        <v>8500</v>
      </c>
      <c r="V22" s="90">
        <v>8500</v>
      </c>
      <c r="W22" s="90">
        <v>8500</v>
      </c>
      <c r="X22" s="90">
        <v>8500</v>
      </c>
      <c r="Y22">
        <f t="shared" si="1"/>
        <v>103271.51508</v>
      </c>
      <c r="Z22" s="88">
        <v>98635.64</v>
      </c>
      <c r="AA22" s="78" t="s">
        <v>39</v>
      </c>
    </row>
    <row r="23" spans="1:27" ht="11.25" customHeight="1" x14ac:dyDescent="0.15">
      <c r="A23" s="155" t="s">
        <v>102</v>
      </c>
      <c r="B23" s="156"/>
      <c r="C23" s="156"/>
      <c r="D23" s="156"/>
      <c r="E23" s="156"/>
      <c r="F23" s="156"/>
      <c r="G23" s="156"/>
      <c r="H23" s="156"/>
      <c r="I23" s="156"/>
      <c r="J23" s="157"/>
      <c r="K23" s="154">
        <f t="shared" si="0"/>
        <v>36000</v>
      </c>
      <c r="L23" s="154"/>
      <c r="M23" s="90">
        <v>3000</v>
      </c>
      <c r="N23" s="90">
        <v>3000</v>
      </c>
      <c r="O23" s="90">
        <v>3000</v>
      </c>
      <c r="P23" s="90">
        <v>3000</v>
      </c>
      <c r="Q23" s="90">
        <v>3000</v>
      </c>
      <c r="R23" s="90">
        <v>3000</v>
      </c>
      <c r="S23" s="90">
        <v>3000</v>
      </c>
      <c r="T23" s="90">
        <v>3000</v>
      </c>
      <c r="U23" s="90">
        <v>3000</v>
      </c>
      <c r="V23" s="90">
        <v>3000</v>
      </c>
      <c r="W23" s="90">
        <v>3000</v>
      </c>
      <c r="X23" s="90">
        <v>3000</v>
      </c>
      <c r="Y23">
        <f t="shared" si="1"/>
        <v>0</v>
      </c>
      <c r="Z23" s="88">
        <v>0</v>
      </c>
      <c r="AA23" s="78" t="s">
        <v>102</v>
      </c>
    </row>
    <row r="24" spans="1:27" ht="13.7" customHeight="1" x14ac:dyDescent="0.15">
      <c r="A24" s="155" t="s">
        <v>108</v>
      </c>
      <c r="B24" s="156"/>
      <c r="C24" s="156"/>
      <c r="D24" s="156"/>
      <c r="E24" s="156"/>
      <c r="F24" s="156"/>
      <c r="G24" s="156"/>
      <c r="H24" s="156"/>
      <c r="I24" s="156"/>
      <c r="J24" s="157"/>
      <c r="K24" s="154">
        <f t="shared" si="0"/>
        <v>115168.56000000001</v>
      </c>
      <c r="L24" s="154"/>
      <c r="M24" s="90">
        <v>9597.3799999999992</v>
      </c>
      <c r="N24" s="90">
        <v>9597.3799999999992</v>
      </c>
      <c r="O24" s="90">
        <v>9597.3799999999992</v>
      </c>
      <c r="P24" s="90">
        <v>9597.3799999999992</v>
      </c>
      <c r="Q24" s="90">
        <v>9597.3799999999992</v>
      </c>
      <c r="R24" s="90">
        <v>9597.3799999999992</v>
      </c>
      <c r="S24" s="90">
        <v>9597.3799999999992</v>
      </c>
      <c r="T24" s="90">
        <v>9597.3799999999992</v>
      </c>
      <c r="U24" s="90">
        <v>9597.3799999999992</v>
      </c>
      <c r="V24" s="90">
        <v>9597.3799999999992</v>
      </c>
      <c r="W24" s="90">
        <v>9597.3799999999992</v>
      </c>
      <c r="X24" s="90">
        <v>9597.3799999999992</v>
      </c>
      <c r="Y24">
        <f t="shared" si="1"/>
        <v>78525</v>
      </c>
      <c r="Z24" s="88">
        <v>75000</v>
      </c>
      <c r="AA24" s="78" t="s">
        <v>108</v>
      </c>
    </row>
    <row r="25" spans="1:27" ht="20.25" customHeight="1" x14ac:dyDescent="0.15">
      <c r="A25" s="155" t="s">
        <v>118</v>
      </c>
      <c r="B25" s="156"/>
      <c r="C25" s="156"/>
      <c r="D25" s="156"/>
      <c r="E25" s="156"/>
      <c r="F25" s="156"/>
      <c r="G25" s="156"/>
      <c r="H25" s="156"/>
      <c r="I25" s="156"/>
      <c r="J25" s="157"/>
      <c r="K25" s="154">
        <f t="shared" si="0"/>
        <v>240000</v>
      </c>
      <c r="L25" s="154"/>
      <c r="M25" s="90">
        <v>20000</v>
      </c>
      <c r="N25" s="90">
        <v>20000</v>
      </c>
      <c r="O25" s="90">
        <v>20000</v>
      </c>
      <c r="P25" s="90">
        <v>20000</v>
      </c>
      <c r="Q25" s="90">
        <v>20000</v>
      </c>
      <c r="R25" s="90">
        <v>20000</v>
      </c>
      <c r="S25" s="90">
        <v>20000</v>
      </c>
      <c r="T25" s="90">
        <v>20000</v>
      </c>
      <c r="U25" s="90">
        <v>20000</v>
      </c>
      <c r="V25" s="90">
        <v>20000</v>
      </c>
      <c r="W25" s="90">
        <v>20000</v>
      </c>
      <c r="X25" s="90">
        <v>20000</v>
      </c>
      <c r="Y25">
        <f t="shared" si="1"/>
        <v>254420.99999999997</v>
      </c>
      <c r="Z25" s="88">
        <v>243000</v>
      </c>
      <c r="AA25" s="78" t="s">
        <v>118</v>
      </c>
    </row>
    <row r="26" spans="1:27" ht="20.25" customHeight="1" x14ac:dyDescent="0.15">
      <c r="A26" s="155" t="s">
        <v>124</v>
      </c>
      <c r="B26" s="156"/>
      <c r="C26" s="156"/>
      <c r="D26" s="156"/>
      <c r="E26" s="156"/>
      <c r="F26" s="156"/>
      <c r="G26" s="156"/>
      <c r="H26" s="156"/>
      <c r="I26" s="156"/>
      <c r="J26" s="157"/>
      <c r="K26" s="154">
        <f t="shared" si="0"/>
        <v>30000</v>
      </c>
      <c r="L26" s="154"/>
      <c r="M26" s="90">
        <v>2500</v>
      </c>
      <c r="N26" s="90">
        <v>2500</v>
      </c>
      <c r="O26" s="90">
        <v>2500</v>
      </c>
      <c r="P26" s="90">
        <v>2500</v>
      </c>
      <c r="Q26" s="90">
        <v>2500</v>
      </c>
      <c r="R26" s="90">
        <v>2500</v>
      </c>
      <c r="S26" s="90">
        <v>2500</v>
      </c>
      <c r="T26" s="90">
        <v>2500</v>
      </c>
      <c r="U26" s="90">
        <v>2500</v>
      </c>
      <c r="V26" s="90">
        <v>2500</v>
      </c>
      <c r="W26" s="90">
        <v>2500</v>
      </c>
      <c r="X26" s="90">
        <v>2500</v>
      </c>
      <c r="Y26">
        <f t="shared" si="1"/>
        <v>0</v>
      </c>
      <c r="Z26" s="88">
        <v>0</v>
      </c>
      <c r="AA26" s="78" t="s">
        <v>124</v>
      </c>
    </row>
    <row r="27" spans="1:27" ht="18" customHeight="1" x14ac:dyDescent="0.15">
      <c r="A27" s="155" t="s">
        <v>132</v>
      </c>
      <c r="B27" s="156"/>
      <c r="C27" s="156"/>
      <c r="D27" s="156"/>
      <c r="E27" s="156"/>
      <c r="F27" s="156"/>
      <c r="G27" s="156"/>
      <c r="H27" s="156"/>
      <c r="I27" s="156"/>
      <c r="J27" s="157"/>
      <c r="K27" s="154">
        <f t="shared" si="0"/>
        <v>480000</v>
      </c>
      <c r="L27" s="154"/>
      <c r="M27" s="90">
        <v>40000</v>
      </c>
      <c r="N27" s="90">
        <v>40000</v>
      </c>
      <c r="O27" s="90">
        <v>40000</v>
      </c>
      <c r="P27" s="90">
        <v>40000</v>
      </c>
      <c r="Q27" s="90">
        <v>40000</v>
      </c>
      <c r="R27" s="90">
        <v>40000</v>
      </c>
      <c r="S27" s="90">
        <v>40000</v>
      </c>
      <c r="T27" s="90">
        <v>40000</v>
      </c>
      <c r="U27" s="90">
        <v>40000</v>
      </c>
      <c r="V27" s="90">
        <v>40000</v>
      </c>
      <c r="W27" s="90">
        <v>40000</v>
      </c>
      <c r="X27" s="90">
        <v>40000</v>
      </c>
      <c r="Y27">
        <f t="shared" si="1"/>
        <v>484291.10639999999</v>
      </c>
      <c r="Z27" s="88">
        <v>462551.2</v>
      </c>
      <c r="AA27" s="78" t="s">
        <v>132</v>
      </c>
    </row>
    <row r="28" spans="1:27" ht="13.7" customHeight="1" x14ac:dyDescent="0.15">
      <c r="A28" s="155" t="s">
        <v>134</v>
      </c>
      <c r="B28" s="156"/>
      <c r="C28" s="156"/>
      <c r="D28" s="156"/>
      <c r="E28" s="156"/>
      <c r="F28" s="156"/>
      <c r="G28" s="156"/>
      <c r="H28" s="156"/>
      <c r="I28" s="156"/>
      <c r="J28" s="157"/>
      <c r="K28" s="154">
        <f t="shared" si="0"/>
        <v>1500</v>
      </c>
      <c r="L28" s="154"/>
      <c r="M28" s="90">
        <v>125</v>
      </c>
      <c r="N28" s="90">
        <v>125</v>
      </c>
      <c r="O28" s="90">
        <v>125</v>
      </c>
      <c r="P28" s="90">
        <v>125</v>
      </c>
      <c r="Q28" s="90">
        <v>125</v>
      </c>
      <c r="R28" s="90">
        <v>125</v>
      </c>
      <c r="S28" s="90">
        <v>125</v>
      </c>
      <c r="T28" s="90">
        <v>125</v>
      </c>
      <c r="U28" s="90">
        <v>125</v>
      </c>
      <c r="V28" s="90">
        <v>125</v>
      </c>
      <c r="W28" s="90">
        <v>125</v>
      </c>
      <c r="X28" s="90">
        <v>125</v>
      </c>
      <c r="Y28">
        <f t="shared" si="1"/>
        <v>1570.5</v>
      </c>
      <c r="Z28" s="88">
        <v>1500</v>
      </c>
      <c r="AA28" s="78" t="s">
        <v>134</v>
      </c>
    </row>
    <row r="29" spans="1:27" ht="13.7" customHeight="1" x14ac:dyDescent="0.15">
      <c r="A29" s="155" t="s">
        <v>136</v>
      </c>
      <c r="B29" s="156"/>
      <c r="C29" s="156"/>
      <c r="D29" s="156"/>
      <c r="E29" s="156"/>
      <c r="F29" s="156"/>
      <c r="G29" s="156"/>
      <c r="H29" s="156"/>
      <c r="I29" s="156"/>
      <c r="J29" s="157"/>
      <c r="K29" s="154">
        <f t="shared" si="0"/>
        <v>30000</v>
      </c>
      <c r="L29" s="154"/>
      <c r="M29" s="90">
        <v>2500</v>
      </c>
      <c r="N29" s="90">
        <v>2500</v>
      </c>
      <c r="O29" s="90">
        <v>2500</v>
      </c>
      <c r="P29" s="90">
        <v>2500</v>
      </c>
      <c r="Q29" s="90">
        <v>2500</v>
      </c>
      <c r="R29" s="90">
        <v>2500</v>
      </c>
      <c r="S29" s="90">
        <v>2500</v>
      </c>
      <c r="T29" s="90">
        <v>2500</v>
      </c>
      <c r="U29" s="90">
        <v>2500</v>
      </c>
      <c r="V29" s="90">
        <v>2500</v>
      </c>
      <c r="W29" s="90">
        <v>2500</v>
      </c>
      <c r="X29" s="90">
        <v>2500</v>
      </c>
      <c r="Y29">
        <f t="shared" si="1"/>
        <v>62819.999999999993</v>
      </c>
      <c r="Z29" s="88">
        <v>60000</v>
      </c>
      <c r="AA29" s="78" t="s">
        <v>136</v>
      </c>
    </row>
    <row r="30" spans="1:27" ht="11.25" customHeight="1" x14ac:dyDescent="0.15">
      <c r="A30" s="155" t="s">
        <v>142</v>
      </c>
      <c r="B30" s="156"/>
      <c r="C30" s="156"/>
      <c r="D30" s="156"/>
      <c r="E30" s="156"/>
      <c r="F30" s="156"/>
      <c r="G30" s="156"/>
      <c r="H30" s="156"/>
      <c r="I30" s="156"/>
      <c r="J30" s="157"/>
      <c r="K30" s="154">
        <f t="shared" si="0"/>
        <v>420000</v>
      </c>
      <c r="L30" s="154"/>
      <c r="M30" s="90">
        <v>35000</v>
      </c>
      <c r="N30" s="90">
        <v>35000</v>
      </c>
      <c r="O30" s="90">
        <v>35000</v>
      </c>
      <c r="P30" s="90">
        <v>35000</v>
      </c>
      <c r="Q30" s="90">
        <v>35000</v>
      </c>
      <c r="R30" s="90">
        <v>35000</v>
      </c>
      <c r="S30" s="90">
        <v>35000</v>
      </c>
      <c r="T30" s="90">
        <v>35000</v>
      </c>
      <c r="U30" s="90">
        <v>35000</v>
      </c>
      <c r="V30" s="90">
        <v>35000</v>
      </c>
      <c r="W30" s="90">
        <v>35000</v>
      </c>
      <c r="X30" s="90">
        <v>35000</v>
      </c>
      <c r="Y30">
        <f t="shared" si="1"/>
        <v>464600.34491999994</v>
      </c>
      <c r="Z30" s="88">
        <v>443744.36</v>
      </c>
      <c r="AA30" s="78" t="s">
        <v>142</v>
      </c>
    </row>
    <row r="31" spans="1:27" ht="13.7" customHeight="1" x14ac:dyDescent="0.15">
      <c r="A31" s="155" t="s">
        <v>146</v>
      </c>
      <c r="B31" s="156"/>
      <c r="C31" s="156"/>
      <c r="D31" s="156"/>
      <c r="E31" s="156"/>
      <c r="F31" s="156"/>
      <c r="G31" s="156"/>
      <c r="H31" s="156"/>
      <c r="I31" s="156"/>
      <c r="J31" s="157"/>
      <c r="K31" s="154">
        <f t="shared" si="0"/>
        <v>5040</v>
      </c>
      <c r="L31" s="154"/>
      <c r="M31" s="90">
        <v>420</v>
      </c>
      <c r="N31" s="90">
        <v>420</v>
      </c>
      <c r="O31" s="90">
        <v>420</v>
      </c>
      <c r="P31" s="90">
        <v>420</v>
      </c>
      <c r="Q31" s="90">
        <v>420</v>
      </c>
      <c r="R31" s="90">
        <v>420</v>
      </c>
      <c r="S31" s="90">
        <v>420</v>
      </c>
      <c r="T31" s="90">
        <v>420</v>
      </c>
      <c r="U31" s="90">
        <v>420</v>
      </c>
      <c r="V31" s="90">
        <v>420</v>
      </c>
      <c r="W31" s="90">
        <v>420</v>
      </c>
      <c r="X31" s="90">
        <v>420</v>
      </c>
      <c r="Y31">
        <f t="shared" si="1"/>
        <v>5235</v>
      </c>
      <c r="Z31" s="88">
        <v>5000</v>
      </c>
      <c r="AA31" s="78" t="s">
        <v>146</v>
      </c>
    </row>
    <row r="32" spans="1:27" ht="13.7" customHeight="1" x14ac:dyDescent="0.15">
      <c r="A32" s="155" t="s">
        <v>152</v>
      </c>
      <c r="B32" s="156"/>
      <c r="C32" s="156"/>
      <c r="D32" s="156"/>
      <c r="E32" s="156"/>
      <c r="F32" s="156"/>
      <c r="G32" s="156"/>
      <c r="H32" s="156"/>
      <c r="I32" s="156"/>
      <c r="J32" s="157"/>
      <c r="K32" s="154">
        <f t="shared" si="0"/>
        <v>12000</v>
      </c>
      <c r="L32" s="154"/>
      <c r="M32" s="90">
        <v>1000</v>
      </c>
      <c r="N32" s="90">
        <v>1000</v>
      </c>
      <c r="O32" s="90">
        <v>1000</v>
      </c>
      <c r="P32" s="90">
        <v>1000</v>
      </c>
      <c r="Q32" s="90">
        <v>1000</v>
      </c>
      <c r="R32" s="90">
        <v>1000</v>
      </c>
      <c r="S32" s="90">
        <v>1000</v>
      </c>
      <c r="T32" s="90">
        <v>1000</v>
      </c>
      <c r="U32" s="90">
        <v>1000</v>
      </c>
      <c r="V32" s="90">
        <v>1000</v>
      </c>
      <c r="W32" s="90">
        <v>1000</v>
      </c>
      <c r="X32" s="90">
        <v>1000</v>
      </c>
      <c r="Y32">
        <f t="shared" si="1"/>
        <v>10470</v>
      </c>
      <c r="Z32" s="88">
        <v>10000</v>
      </c>
      <c r="AA32" s="78" t="s">
        <v>152</v>
      </c>
    </row>
    <row r="33" spans="1:27" ht="11.25" customHeight="1" x14ac:dyDescent="0.15">
      <c r="A33" s="155" t="s">
        <v>157</v>
      </c>
      <c r="B33" s="156"/>
      <c r="C33" s="156"/>
      <c r="D33" s="156"/>
      <c r="E33" s="156"/>
      <c r="F33" s="156"/>
      <c r="G33" s="156"/>
      <c r="H33" s="156"/>
      <c r="I33" s="156"/>
      <c r="J33" s="157"/>
      <c r="K33" s="154">
        <f t="shared" si="0"/>
        <v>12000</v>
      </c>
      <c r="L33" s="154"/>
      <c r="M33" s="90">
        <v>1000</v>
      </c>
      <c r="N33" s="90">
        <v>1000</v>
      </c>
      <c r="O33" s="90">
        <v>1000</v>
      </c>
      <c r="P33" s="90">
        <v>1000</v>
      </c>
      <c r="Q33" s="90">
        <v>1000</v>
      </c>
      <c r="R33" s="90">
        <v>1000</v>
      </c>
      <c r="S33" s="90">
        <v>1000</v>
      </c>
      <c r="T33" s="90">
        <v>1000</v>
      </c>
      <c r="U33" s="90">
        <v>1000</v>
      </c>
      <c r="V33" s="90">
        <v>1000</v>
      </c>
      <c r="W33" s="90">
        <v>1000</v>
      </c>
      <c r="X33" s="90">
        <v>1000</v>
      </c>
      <c r="Y33">
        <f t="shared" si="1"/>
        <v>5235</v>
      </c>
      <c r="Z33" s="88">
        <v>5000</v>
      </c>
      <c r="AA33" s="78" t="s">
        <v>157</v>
      </c>
    </row>
    <row r="34" spans="1:27" ht="13.7" customHeight="1" x14ac:dyDescent="0.15">
      <c r="A34" s="155" t="s">
        <v>161</v>
      </c>
      <c r="B34" s="156"/>
      <c r="C34" s="156"/>
      <c r="D34" s="156"/>
      <c r="E34" s="156"/>
      <c r="F34" s="156"/>
      <c r="G34" s="156"/>
      <c r="H34" s="156"/>
      <c r="I34" s="156"/>
      <c r="J34" s="157"/>
      <c r="K34" s="154">
        <f t="shared" si="0"/>
        <v>4800</v>
      </c>
      <c r="L34" s="154"/>
      <c r="M34" s="90">
        <v>400</v>
      </c>
      <c r="N34" s="90">
        <v>400</v>
      </c>
      <c r="O34" s="90">
        <v>400</v>
      </c>
      <c r="P34" s="90">
        <v>400</v>
      </c>
      <c r="Q34" s="90">
        <v>400</v>
      </c>
      <c r="R34" s="90">
        <v>400</v>
      </c>
      <c r="S34" s="90">
        <v>400</v>
      </c>
      <c r="T34" s="90">
        <v>400</v>
      </c>
      <c r="U34" s="90">
        <v>400</v>
      </c>
      <c r="V34" s="90">
        <v>400</v>
      </c>
      <c r="W34" s="90">
        <v>400</v>
      </c>
      <c r="X34" s="90">
        <v>400</v>
      </c>
      <c r="Y34">
        <f t="shared" si="1"/>
        <v>7328.9999999999991</v>
      </c>
      <c r="Z34" s="88">
        <v>7000</v>
      </c>
      <c r="AA34" s="78" t="s">
        <v>161</v>
      </c>
    </row>
    <row r="35" spans="1:27" ht="13.7" customHeight="1" x14ac:dyDescent="0.15">
      <c r="A35" s="155" t="s">
        <v>166</v>
      </c>
      <c r="B35" s="156"/>
      <c r="C35" s="156"/>
      <c r="D35" s="156"/>
      <c r="E35" s="156"/>
      <c r="F35" s="156"/>
      <c r="G35" s="156"/>
      <c r="H35" s="156"/>
      <c r="I35" s="156"/>
      <c r="J35" s="157"/>
      <c r="K35" s="154">
        <f t="shared" si="0"/>
        <v>1800</v>
      </c>
      <c r="L35" s="154"/>
      <c r="M35" s="90">
        <v>150</v>
      </c>
      <c r="N35" s="90">
        <v>150</v>
      </c>
      <c r="O35" s="90">
        <v>150</v>
      </c>
      <c r="P35" s="90">
        <v>150</v>
      </c>
      <c r="Q35" s="90">
        <v>150</v>
      </c>
      <c r="R35" s="90">
        <v>150</v>
      </c>
      <c r="S35" s="90">
        <v>150</v>
      </c>
      <c r="T35" s="90">
        <v>150</v>
      </c>
      <c r="U35" s="90">
        <v>150</v>
      </c>
      <c r="V35" s="90">
        <v>150</v>
      </c>
      <c r="W35" s="90">
        <v>150</v>
      </c>
      <c r="X35" s="90">
        <v>150</v>
      </c>
      <c r="Y35">
        <f t="shared" si="1"/>
        <v>0</v>
      </c>
      <c r="Z35" s="88">
        <v>0</v>
      </c>
      <c r="AA35" s="78" t="s">
        <v>166</v>
      </c>
    </row>
    <row r="36" spans="1:27" ht="9.75" customHeight="1" x14ac:dyDescent="0.15">
      <c r="A36" s="155" t="s">
        <v>172</v>
      </c>
      <c r="B36" s="156"/>
      <c r="C36" s="156"/>
      <c r="D36" s="156"/>
      <c r="E36" s="156"/>
      <c r="F36" s="156"/>
      <c r="G36" s="156"/>
      <c r="H36" s="156"/>
      <c r="I36" s="156"/>
      <c r="J36" s="157"/>
      <c r="K36" s="154">
        <f t="shared" si="0"/>
        <v>54000</v>
      </c>
      <c r="L36" s="154"/>
      <c r="M36" s="90">
        <v>4500</v>
      </c>
      <c r="N36" s="90">
        <v>4500</v>
      </c>
      <c r="O36" s="90">
        <v>4500</v>
      </c>
      <c r="P36" s="90">
        <v>4500</v>
      </c>
      <c r="Q36" s="90">
        <v>4500</v>
      </c>
      <c r="R36" s="90">
        <v>4500</v>
      </c>
      <c r="S36" s="90">
        <v>4500</v>
      </c>
      <c r="T36" s="90">
        <v>4500</v>
      </c>
      <c r="U36" s="90">
        <v>4500</v>
      </c>
      <c r="V36" s="90">
        <v>4500</v>
      </c>
      <c r="W36" s="90">
        <v>4500</v>
      </c>
      <c r="X36" s="90">
        <v>4500</v>
      </c>
      <c r="Y36">
        <f t="shared" si="1"/>
        <v>57584.999999999993</v>
      </c>
      <c r="Z36" s="88">
        <v>55000</v>
      </c>
      <c r="AA36" s="78" t="s">
        <v>172</v>
      </c>
    </row>
    <row r="37" spans="1:27" ht="13.7" customHeight="1" thickBot="1" x14ac:dyDescent="0.2">
      <c r="A37" s="165" t="s">
        <v>176</v>
      </c>
      <c r="B37" s="166"/>
      <c r="C37" s="166"/>
      <c r="D37" s="166"/>
      <c r="E37" s="166"/>
      <c r="F37" s="166"/>
      <c r="G37" s="166"/>
      <c r="H37" s="166"/>
      <c r="I37" s="166"/>
      <c r="J37" s="167"/>
      <c r="K37" s="168">
        <f t="shared" si="0"/>
        <v>12000</v>
      </c>
      <c r="L37" s="168"/>
      <c r="M37" s="91">
        <v>1000</v>
      </c>
      <c r="N37" s="91">
        <v>1000</v>
      </c>
      <c r="O37" s="91">
        <v>1000</v>
      </c>
      <c r="P37" s="91">
        <v>1000</v>
      </c>
      <c r="Q37" s="91">
        <v>1000</v>
      </c>
      <c r="R37" s="91">
        <v>1000</v>
      </c>
      <c r="S37" s="91">
        <v>1000</v>
      </c>
      <c r="T37" s="91">
        <v>1000</v>
      </c>
      <c r="U37" s="91">
        <v>1000</v>
      </c>
      <c r="V37" s="91">
        <v>1000</v>
      </c>
      <c r="W37" s="91">
        <v>1000</v>
      </c>
      <c r="X37" s="91">
        <v>1000</v>
      </c>
      <c r="Y37">
        <f t="shared" si="1"/>
        <v>15704.999999999998</v>
      </c>
      <c r="Z37" s="88">
        <v>15000</v>
      </c>
      <c r="AA37" s="80" t="s">
        <v>176</v>
      </c>
    </row>
    <row r="38" spans="1:27" s="25" customFormat="1" ht="13.7" customHeight="1" thickTop="1" thickBot="1" x14ac:dyDescent="0.2">
      <c r="A38" s="162" t="s">
        <v>214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4">
        <f>SUM(K5:L37)</f>
        <v>2582678.52</v>
      </c>
      <c r="L38" s="164"/>
      <c r="M38" s="92">
        <f t="shared" ref="M38:X38" si="3">SUM(M5:M37)</f>
        <v>215223.21000000002</v>
      </c>
      <c r="N38" s="92">
        <f t="shared" si="3"/>
        <v>215223.21000000002</v>
      </c>
      <c r="O38" s="92">
        <f t="shared" si="3"/>
        <v>215223.21000000002</v>
      </c>
      <c r="P38" s="92">
        <f t="shared" si="3"/>
        <v>215223.21000000002</v>
      </c>
      <c r="Q38" s="92">
        <f t="shared" si="3"/>
        <v>215223.21000000002</v>
      </c>
      <c r="R38" s="92">
        <f t="shared" si="3"/>
        <v>215223.21000000002</v>
      </c>
      <c r="S38" s="92">
        <f t="shared" si="3"/>
        <v>215223.21000000002</v>
      </c>
      <c r="T38" s="92">
        <f t="shared" si="3"/>
        <v>215223.21000000002</v>
      </c>
      <c r="U38" s="92">
        <f t="shared" si="3"/>
        <v>215223.21000000002</v>
      </c>
      <c r="V38" s="92">
        <f t="shared" si="3"/>
        <v>215223.21000000002</v>
      </c>
      <c r="W38" s="92">
        <f t="shared" si="3"/>
        <v>215223.21000000002</v>
      </c>
      <c r="X38" s="93">
        <f t="shared" si="3"/>
        <v>215223.21000000002</v>
      </c>
      <c r="Y38" s="25">
        <f>+Z38*1.047</f>
        <v>2581500.1509299995</v>
      </c>
      <c r="Z38" s="86">
        <f>SUM(Z5:Z37)</f>
        <v>2465616.19</v>
      </c>
    </row>
    <row r="39" spans="1:27" ht="17.25" customHeight="1" thickTop="1" thickBot="1" x14ac:dyDescent="0.2">
      <c r="B39" s="125" t="s">
        <v>180</v>
      </c>
      <c r="C39" s="125"/>
      <c r="D39" s="125"/>
      <c r="E39" s="125"/>
      <c r="F39" s="161" t="s">
        <v>213</v>
      </c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</row>
    <row r="40" spans="1:27" ht="13.7" customHeight="1" thickTop="1" thickBot="1" x14ac:dyDescent="0.2">
      <c r="A40" s="177" t="s">
        <v>185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9">
        <f>SUM(M40:X40)</f>
        <v>222504.23999999996</v>
      </c>
      <c r="L40" s="179"/>
      <c r="M40" s="79">
        <v>18542.02</v>
      </c>
      <c r="N40" s="79">
        <v>18542.02</v>
      </c>
      <c r="O40" s="79">
        <v>18542.02</v>
      </c>
      <c r="P40" s="79">
        <v>18542.02</v>
      </c>
      <c r="Q40" s="79">
        <v>18542.02</v>
      </c>
      <c r="R40" s="79">
        <v>18542.02</v>
      </c>
      <c r="S40" s="79">
        <v>18542.02</v>
      </c>
      <c r="T40" s="79">
        <v>18542.02</v>
      </c>
      <c r="U40" s="79">
        <v>18542.02</v>
      </c>
      <c r="V40" s="79">
        <v>18542.02</v>
      </c>
      <c r="W40" s="79">
        <v>18542.02</v>
      </c>
      <c r="X40" s="79">
        <v>18542.02</v>
      </c>
      <c r="Z40" s="88">
        <v>212516.81</v>
      </c>
    </row>
    <row r="41" spans="1:27" ht="16.5" customHeight="1" thickTop="1" thickBot="1" x14ac:dyDescent="0.2">
      <c r="B41" s="125" t="s">
        <v>188</v>
      </c>
      <c r="C41" s="125"/>
      <c r="D41" s="125"/>
      <c r="E41" s="125"/>
      <c r="F41" s="161" t="s">
        <v>212</v>
      </c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</row>
    <row r="42" spans="1:27" ht="13.7" customHeight="1" thickTop="1" thickBot="1" x14ac:dyDescent="0.2">
      <c r="A42" s="177" t="s">
        <v>191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9">
        <f>SUM(M42:X42)</f>
        <v>255265.43999999997</v>
      </c>
      <c r="L42" s="179"/>
      <c r="M42" s="79">
        <v>21272.12</v>
      </c>
      <c r="N42" s="79">
        <v>21272.12</v>
      </c>
      <c r="O42" s="79">
        <v>21272.12</v>
      </c>
      <c r="P42" s="79">
        <v>21272.12</v>
      </c>
      <c r="Q42" s="79">
        <v>21272.12</v>
      </c>
      <c r="R42" s="79">
        <v>21272.12</v>
      </c>
      <c r="S42" s="79">
        <v>21272.12</v>
      </c>
      <c r="T42" s="79">
        <v>21272.12</v>
      </c>
      <c r="U42" s="79">
        <v>21272.12</v>
      </c>
      <c r="V42" s="79">
        <v>21272.12</v>
      </c>
      <c r="W42" s="79">
        <v>21272.12</v>
      </c>
      <c r="X42" s="79">
        <v>21272.12</v>
      </c>
      <c r="Z42" s="88">
        <v>243806.67</v>
      </c>
    </row>
    <row r="43" spans="1:27" ht="8.25" customHeight="1" thickTop="1" thickBot="1" x14ac:dyDescent="0.2">
      <c r="B43" s="125"/>
      <c r="C43" s="125"/>
      <c r="D43" s="125"/>
      <c r="E43" s="125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</row>
    <row r="44" spans="1:27" s="36" customFormat="1" ht="13.7" customHeight="1" thickTop="1" thickBot="1" x14ac:dyDescent="0.2">
      <c r="A44" s="169" t="s">
        <v>193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1">
        <f>+K38+K40+K42</f>
        <v>3060448.1999999997</v>
      </c>
      <c r="L44" s="171"/>
      <c r="M44" s="81">
        <f t="shared" ref="M44:X44" si="4">+M38+M40+M42</f>
        <v>255037.35</v>
      </c>
      <c r="N44" s="81">
        <f t="shared" si="4"/>
        <v>255037.35</v>
      </c>
      <c r="O44" s="81">
        <f t="shared" si="4"/>
        <v>255037.35</v>
      </c>
      <c r="P44" s="81">
        <f t="shared" si="4"/>
        <v>255037.35</v>
      </c>
      <c r="Q44" s="81">
        <f t="shared" si="4"/>
        <v>255037.35</v>
      </c>
      <c r="R44" s="81">
        <f t="shared" si="4"/>
        <v>255037.35</v>
      </c>
      <c r="S44" s="81">
        <f t="shared" si="4"/>
        <v>255037.35</v>
      </c>
      <c r="T44" s="81">
        <f t="shared" si="4"/>
        <v>255037.35</v>
      </c>
      <c r="U44" s="81">
        <f t="shared" si="4"/>
        <v>255037.35</v>
      </c>
      <c r="V44" s="81">
        <f t="shared" si="4"/>
        <v>255037.35</v>
      </c>
      <c r="W44" s="81">
        <f t="shared" si="4"/>
        <v>255037.35</v>
      </c>
      <c r="X44" s="82">
        <f t="shared" si="4"/>
        <v>255037.35</v>
      </c>
      <c r="Z44" s="86">
        <f>+Z38+Z40+Z42</f>
        <v>2921939.67</v>
      </c>
    </row>
    <row r="45" spans="1:27" ht="11.25" thickTop="1" x14ac:dyDescent="0.15"/>
    <row r="46" spans="1:27" x14ac:dyDescent="0.15">
      <c r="K46" s="149"/>
      <c r="L46" s="149"/>
    </row>
    <row r="47" spans="1:27" x14ac:dyDescent="0.15">
      <c r="K47" s="83"/>
      <c r="O47" s="74"/>
    </row>
  </sheetData>
  <mergeCells count="87">
    <mergeCell ref="A44:J44"/>
    <mergeCell ref="K44:L44"/>
    <mergeCell ref="A4:J4"/>
    <mergeCell ref="K4:L4"/>
    <mergeCell ref="G1:X1"/>
    <mergeCell ref="G2:X2"/>
    <mergeCell ref="G3:X3"/>
    <mergeCell ref="B43:E43"/>
    <mergeCell ref="F43:R43"/>
    <mergeCell ref="A42:J42"/>
    <mergeCell ref="K42:L42"/>
    <mergeCell ref="B41:E41"/>
    <mergeCell ref="F41:R41"/>
    <mergeCell ref="A40:J40"/>
    <mergeCell ref="K40:L40"/>
    <mergeCell ref="B39:E39"/>
    <mergeCell ref="F39:R39"/>
    <mergeCell ref="A38:J38"/>
    <mergeCell ref="K38:L38"/>
    <mergeCell ref="A37:J37"/>
    <mergeCell ref="K37:L37"/>
    <mergeCell ref="A36:J36"/>
    <mergeCell ref="K36:L36"/>
    <mergeCell ref="K35:L35"/>
    <mergeCell ref="A35:J35"/>
    <mergeCell ref="A34:J34"/>
    <mergeCell ref="K34:L34"/>
    <mergeCell ref="A33:J33"/>
    <mergeCell ref="K33:L33"/>
    <mergeCell ref="A32:J32"/>
    <mergeCell ref="K32:L32"/>
    <mergeCell ref="A31:J31"/>
    <mergeCell ref="K31:L31"/>
    <mergeCell ref="A30:J30"/>
    <mergeCell ref="K30:L30"/>
    <mergeCell ref="A28:J28"/>
    <mergeCell ref="K28:L28"/>
    <mergeCell ref="A29:J29"/>
    <mergeCell ref="K29:L29"/>
    <mergeCell ref="K27:L27"/>
    <mergeCell ref="A27:J27"/>
    <mergeCell ref="A26:J26"/>
    <mergeCell ref="K26:L26"/>
    <mergeCell ref="A25:J25"/>
    <mergeCell ref="K25:L25"/>
    <mergeCell ref="A24:J24"/>
    <mergeCell ref="K24:L24"/>
    <mergeCell ref="A23:J23"/>
    <mergeCell ref="K23:L23"/>
    <mergeCell ref="A22:J22"/>
    <mergeCell ref="K22:L22"/>
    <mergeCell ref="A21:J21"/>
    <mergeCell ref="K21:L21"/>
    <mergeCell ref="A20:J20"/>
    <mergeCell ref="K20:L20"/>
    <mergeCell ref="A19:J19"/>
    <mergeCell ref="K19:L19"/>
    <mergeCell ref="K18:L18"/>
    <mergeCell ref="A18:J18"/>
    <mergeCell ref="A17:J17"/>
    <mergeCell ref="K17:L17"/>
    <mergeCell ref="A16:J16"/>
    <mergeCell ref="K16:L16"/>
    <mergeCell ref="A11:J11"/>
    <mergeCell ref="K11:L11"/>
    <mergeCell ref="K15:L15"/>
    <mergeCell ref="A15:J15"/>
    <mergeCell ref="A14:J14"/>
    <mergeCell ref="K14:L14"/>
    <mergeCell ref="K13:L13"/>
    <mergeCell ref="A13:J13"/>
    <mergeCell ref="K46:L46"/>
    <mergeCell ref="A5:J5"/>
    <mergeCell ref="K5:L5"/>
    <mergeCell ref="A2:F3"/>
    <mergeCell ref="K8:L8"/>
    <mergeCell ref="K7:L7"/>
    <mergeCell ref="A8:J8"/>
    <mergeCell ref="A7:J7"/>
    <mergeCell ref="A6:J6"/>
    <mergeCell ref="K6:L6"/>
    <mergeCell ref="A12:J12"/>
    <mergeCell ref="K12:L12"/>
    <mergeCell ref="A10:J10"/>
    <mergeCell ref="K10:L10"/>
    <mergeCell ref="A9:J9"/>
    <mergeCell ref="K9:L9"/>
  </mergeCells>
  <printOptions horizontalCentered="1"/>
  <pageMargins left="7.874015748031496E-2" right="7.874015748031496E-2" top="0.19685039370078741" bottom="0.19685039370078741" header="0" footer="0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workbookViewId="0">
      <selection sqref="A1:N1"/>
    </sheetView>
  </sheetViews>
  <sheetFormatPr baseColWidth="10" defaultRowHeight="10.5" x14ac:dyDescent="0.15"/>
  <cols>
    <col min="1" max="1" width="22.83203125" customWidth="1"/>
    <col min="2" max="2" width="13.83203125" customWidth="1"/>
    <col min="3" max="14" width="12" customWidth="1"/>
  </cols>
  <sheetData>
    <row r="1" spans="1:14" s="25" customFormat="1" ht="18" x14ac:dyDescent="0.25">
      <c r="A1" s="180" t="s">
        <v>218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25" customFormat="1" ht="18" x14ac:dyDescent="0.25">
      <c r="A2" s="180" t="s">
        <v>233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25" customFormat="1" ht="18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25" customFormat="1" ht="18.75" thickBo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25" customFormat="1" x14ac:dyDescent="0.1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s="97" customFormat="1" x14ac:dyDescent="0.15">
      <c r="A6" s="100" t="s">
        <v>219</v>
      </c>
      <c r="B6" s="100" t="s">
        <v>220</v>
      </c>
      <c r="C6" s="100" t="s">
        <v>221</v>
      </c>
      <c r="D6" s="100" t="s">
        <v>222</v>
      </c>
      <c r="E6" s="100" t="s">
        <v>223</v>
      </c>
      <c r="F6" s="100" t="s">
        <v>224</v>
      </c>
      <c r="G6" s="100" t="s">
        <v>225</v>
      </c>
      <c r="H6" s="100" t="s">
        <v>226</v>
      </c>
      <c r="I6" s="100" t="s">
        <v>227</v>
      </c>
      <c r="J6" s="100" t="s">
        <v>228</v>
      </c>
      <c r="K6" s="100" t="s">
        <v>229</v>
      </c>
      <c r="L6" s="100" t="s">
        <v>230</v>
      </c>
      <c r="M6" s="100" t="s">
        <v>231</v>
      </c>
      <c r="N6" s="100" t="s">
        <v>232</v>
      </c>
    </row>
    <row r="7" spans="1:14" ht="11.25" thickBot="1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x14ac:dyDescent="0.1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15">
      <c r="A9" s="103" t="s">
        <v>234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15">
      <c r="A10" s="104" t="s">
        <v>235</v>
      </c>
      <c r="B10" s="24">
        <f>SUM(C10:N10)</f>
        <v>264825</v>
      </c>
      <c r="C10" s="24">
        <v>22068.75</v>
      </c>
      <c r="D10" s="24">
        <v>22068.75</v>
      </c>
      <c r="E10" s="24">
        <v>22068.75</v>
      </c>
      <c r="F10" s="24">
        <v>22068.75</v>
      </c>
      <c r="G10" s="24">
        <v>22068.75</v>
      </c>
      <c r="H10" s="24">
        <v>22068.75</v>
      </c>
      <c r="I10" s="24">
        <v>22068.75</v>
      </c>
      <c r="J10" s="24">
        <v>22068.75</v>
      </c>
      <c r="K10" s="24">
        <v>22068.75</v>
      </c>
      <c r="L10" s="24">
        <v>22068.75</v>
      </c>
      <c r="M10" s="24">
        <v>22068.75</v>
      </c>
      <c r="N10" s="24">
        <v>22068.75</v>
      </c>
    </row>
    <row r="11" spans="1:14" x14ac:dyDescent="0.15">
      <c r="A11" s="10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15">
      <c r="A12" s="10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15">
      <c r="A13" s="10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x14ac:dyDescent="0.15">
      <c r="A14" s="103" t="s">
        <v>236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15">
      <c r="A15" s="104" t="s">
        <v>244</v>
      </c>
      <c r="B15" s="24">
        <f>SUM(C15:N15)</f>
        <v>229504.99999999994</v>
      </c>
      <c r="C15" s="24">
        <v>19125.41</v>
      </c>
      <c r="D15" s="24">
        <v>19125.41</v>
      </c>
      <c r="E15" s="24">
        <v>19125.41</v>
      </c>
      <c r="F15" s="24">
        <v>19125.41</v>
      </c>
      <c r="G15" s="24">
        <v>19125.419999999998</v>
      </c>
      <c r="H15" s="24">
        <v>19125.419999999998</v>
      </c>
      <c r="I15" s="24">
        <v>19125.419999999998</v>
      </c>
      <c r="J15" s="24">
        <v>19125.419999999998</v>
      </c>
      <c r="K15" s="24">
        <v>19125.419999999998</v>
      </c>
      <c r="L15" s="24">
        <v>19125.419999999998</v>
      </c>
      <c r="M15" s="24">
        <v>19125.419999999998</v>
      </c>
      <c r="N15" s="24">
        <v>19125.419999999998</v>
      </c>
    </row>
    <row r="16" spans="1:14" x14ac:dyDescent="0.15">
      <c r="A16" s="10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15">
      <c r="A17" s="10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15">
      <c r="A18" s="10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4"/>
    </row>
    <row r="19" spans="1:14" x14ac:dyDescent="0.15">
      <c r="A19" s="103" t="s">
        <v>238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15">
      <c r="A20" s="104" t="s">
        <v>239</v>
      </c>
      <c r="B20" s="24">
        <f>SUM(C20:N20)</f>
        <v>2000.0000000000002</v>
      </c>
      <c r="C20" s="104">
        <v>166.66</v>
      </c>
      <c r="D20" s="104">
        <v>166.66</v>
      </c>
      <c r="E20" s="104">
        <v>166.66</v>
      </c>
      <c r="F20" s="104">
        <v>166.66</v>
      </c>
      <c r="G20" s="104">
        <v>166.67</v>
      </c>
      <c r="H20" s="104">
        <v>166.67</v>
      </c>
      <c r="I20" s="104">
        <v>166.67</v>
      </c>
      <c r="J20" s="104">
        <v>166.67</v>
      </c>
      <c r="K20" s="104">
        <v>166.67</v>
      </c>
      <c r="L20" s="104">
        <v>166.67</v>
      </c>
      <c r="M20" s="104">
        <v>166.67</v>
      </c>
      <c r="N20" s="104">
        <v>166.67</v>
      </c>
    </row>
    <row r="21" spans="1:14" x14ac:dyDescent="0.15">
      <c r="A21" s="10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15">
      <c r="A22" s="10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15">
      <c r="A23" s="10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15">
      <c r="A24" s="103" t="s">
        <v>237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15">
      <c r="A25" s="104" t="s">
        <v>245</v>
      </c>
      <c r="B25" s="24">
        <f>SUM(C25:N25)</f>
        <v>194178.19999999998</v>
      </c>
      <c r="C25" s="24">
        <v>16181.51</v>
      </c>
      <c r="D25" s="24">
        <v>16181.51</v>
      </c>
      <c r="E25" s="24">
        <v>16181.51</v>
      </c>
      <c r="F25" s="24">
        <v>16181.51</v>
      </c>
      <c r="G25" s="24">
        <v>16181.52</v>
      </c>
      <c r="H25" s="24">
        <v>16181.52</v>
      </c>
      <c r="I25" s="24">
        <v>16181.52</v>
      </c>
      <c r="J25" s="24">
        <v>16181.52</v>
      </c>
      <c r="K25" s="24">
        <v>16181.52</v>
      </c>
      <c r="L25" s="24">
        <v>16181.52</v>
      </c>
      <c r="M25" s="24">
        <v>16181.52</v>
      </c>
      <c r="N25" s="24">
        <v>16181.52</v>
      </c>
    </row>
    <row r="26" spans="1:14" x14ac:dyDescent="0.15">
      <c r="A26" s="10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15">
      <c r="A27" s="10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15">
      <c r="A28" s="10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15">
      <c r="A29" s="103" t="s">
        <v>240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x14ac:dyDescent="0.15">
      <c r="A30" s="104" t="s">
        <v>241</v>
      </c>
      <c r="B30" s="24">
        <f>SUM(C30:N30)</f>
        <v>2369940</v>
      </c>
      <c r="C30" s="24">
        <f>+C32+C33</f>
        <v>237495</v>
      </c>
      <c r="D30" s="24">
        <f t="shared" ref="D30:N30" si="0">+D32+D33</f>
        <v>162495</v>
      </c>
      <c r="E30" s="24">
        <f t="shared" si="0"/>
        <v>202495</v>
      </c>
      <c r="F30" s="24">
        <f t="shared" si="0"/>
        <v>232495</v>
      </c>
      <c r="G30" s="24">
        <f t="shared" si="0"/>
        <v>232495</v>
      </c>
      <c r="H30" s="24">
        <f t="shared" si="0"/>
        <v>172495</v>
      </c>
      <c r="I30" s="24">
        <f t="shared" si="0"/>
        <v>162495</v>
      </c>
      <c r="J30" s="24">
        <f t="shared" si="0"/>
        <v>192495</v>
      </c>
      <c r="K30" s="24">
        <f t="shared" si="0"/>
        <v>162495</v>
      </c>
      <c r="L30" s="24">
        <f t="shared" si="0"/>
        <v>232495</v>
      </c>
      <c r="M30" s="24">
        <f t="shared" si="0"/>
        <v>187495</v>
      </c>
      <c r="N30" s="24">
        <f t="shared" si="0"/>
        <v>192495</v>
      </c>
    </row>
    <row r="31" spans="1:14" x14ac:dyDescent="0.15">
      <c r="A31" s="10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x14ac:dyDescent="0.15">
      <c r="A32" s="107" t="s">
        <v>242</v>
      </c>
      <c r="B32" s="105">
        <f>SUM(C32:N32)</f>
        <v>1949940</v>
      </c>
      <c r="C32" s="105">
        <v>162495</v>
      </c>
      <c r="D32" s="105">
        <v>162495</v>
      </c>
      <c r="E32" s="105">
        <v>162495</v>
      </c>
      <c r="F32" s="105">
        <v>162495</v>
      </c>
      <c r="G32" s="105">
        <v>162495</v>
      </c>
      <c r="H32" s="105">
        <v>162495</v>
      </c>
      <c r="I32" s="105">
        <v>162495</v>
      </c>
      <c r="J32" s="105">
        <v>162495</v>
      </c>
      <c r="K32" s="105">
        <v>162495</v>
      </c>
      <c r="L32" s="105">
        <v>162495</v>
      </c>
      <c r="M32" s="105">
        <v>162495</v>
      </c>
      <c r="N32" s="105">
        <v>162495</v>
      </c>
    </row>
    <row r="33" spans="1:14" x14ac:dyDescent="0.15">
      <c r="A33" s="107" t="s">
        <v>243</v>
      </c>
      <c r="B33" s="105">
        <f>SUM(C33:N33)</f>
        <v>420000</v>
      </c>
      <c r="C33" s="105">
        <v>75000</v>
      </c>
      <c r="D33" s="105">
        <v>0</v>
      </c>
      <c r="E33" s="105">
        <v>40000</v>
      </c>
      <c r="F33" s="105">
        <v>70000</v>
      </c>
      <c r="G33" s="105">
        <v>70000</v>
      </c>
      <c r="H33" s="105">
        <v>10000</v>
      </c>
      <c r="I33" s="105">
        <v>0</v>
      </c>
      <c r="J33" s="105">
        <v>30000</v>
      </c>
      <c r="K33" s="105">
        <v>0</v>
      </c>
      <c r="L33" s="105">
        <v>70000</v>
      </c>
      <c r="M33" s="105">
        <v>25000</v>
      </c>
      <c r="N33" s="105">
        <v>30000</v>
      </c>
    </row>
    <row r="34" spans="1:14" ht="11.25" thickBot="1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4" x14ac:dyDescent="0.15"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</row>
    <row r="36" spans="1:14" x14ac:dyDescent="0.15">
      <c r="B36" s="84"/>
      <c r="C36" s="10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</row>
    <row r="37" spans="1:14" s="25" customFormat="1" x14ac:dyDescent="0.15">
      <c r="A37" s="97" t="s">
        <v>199</v>
      </c>
      <c r="B37" s="24">
        <f>SUM(B8:B30)</f>
        <v>3060448.2</v>
      </c>
      <c r="C37" s="24">
        <f t="shared" ref="C37:N37" si="1">SUM(C8:C30)</f>
        <v>295037.33</v>
      </c>
      <c r="D37" s="24">
        <f t="shared" si="1"/>
        <v>220037.33000000002</v>
      </c>
      <c r="E37" s="24">
        <f t="shared" si="1"/>
        <v>260037.33000000002</v>
      </c>
      <c r="F37" s="24">
        <f t="shared" si="1"/>
        <v>290037.33</v>
      </c>
      <c r="G37" s="24">
        <f t="shared" si="1"/>
        <v>290037.36</v>
      </c>
      <c r="H37" s="24">
        <f t="shared" si="1"/>
        <v>230037.36</v>
      </c>
      <c r="I37" s="24">
        <f t="shared" si="1"/>
        <v>220037.36</v>
      </c>
      <c r="J37" s="24">
        <f t="shared" si="1"/>
        <v>250037.36</v>
      </c>
      <c r="K37" s="24">
        <f t="shared" si="1"/>
        <v>220037.36</v>
      </c>
      <c r="L37" s="24">
        <f t="shared" si="1"/>
        <v>290037.36</v>
      </c>
      <c r="M37" s="24">
        <f t="shared" si="1"/>
        <v>245037.36</v>
      </c>
      <c r="N37" s="24">
        <f t="shared" si="1"/>
        <v>250037.36</v>
      </c>
    </row>
    <row r="38" spans="1:14" x14ac:dyDescent="0.15">
      <c r="B38" s="85"/>
      <c r="C38" s="105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x14ac:dyDescent="0.1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x14ac:dyDescent="0.15">
      <c r="B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1:14" x14ac:dyDescent="0.1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</sheetData>
  <mergeCells count="2">
    <mergeCell ref="A1:N1"/>
    <mergeCell ref="A2:N2"/>
  </mergeCells>
  <pageMargins left="0" right="0" top="0.74803149606299213" bottom="0.74803149606299213" header="0.31496062992125984" footer="0.31496062992125984"/>
  <pageSetup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 de Egresos 2024</vt:lpstr>
      <vt:lpstr>Presupuesto de Egresos 2025</vt:lpstr>
      <vt:lpstr>Hoja de Calculo P.E. 2025</vt:lpstr>
      <vt:lpstr>PROPUESTA DE INGRESOS MENSUALES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del Ejercicio del Presupuesto de Egresos por Proyecto/Proceso - Fuente Financiamiento Al 31/dic./2024</dc:title>
  <dc:creator>FastReport.NET</dc:creator>
  <cp:lastModifiedBy>DIF</cp:lastModifiedBy>
  <cp:lastPrinted>2024-12-05T20:12:30Z</cp:lastPrinted>
  <dcterms:created xsi:type="dcterms:W3CDTF">2024-11-04T22:44:45Z</dcterms:created>
  <dcterms:modified xsi:type="dcterms:W3CDTF">2025-01-15T16:30:18Z</dcterms:modified>
</cp:coreProperties>
</file>